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Благ.9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<sst xmlns="http://schemas.openxmlformats.org/spreadsheetml/2006/main" count="64" uniqueCount="64">
  <si>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</si>
  <si>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</si>
  <si>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</si>
  <si>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</si>
  <si>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Благовещенская  д. 91</t>
  </si>
  <si>
    <t>Задолженность населения по оплате на 01.01.2012, в т.ч.:</t>
  </si>
  <si>
    <t>общая площадь 16243,84 кв.м.</t>
  </si>
  <si>
    <t>коммунальные услуги:   - 952411,82</t>
  </si>
  <si>
    <t>количество зарегистрированных 713 чел.</t>
  </si>
  <si>
    <t xml:space="preserve">содержание и ремонт: -605649,34 </t>
  </si>
  <si>
    <t>капитальный ремонт: -96153,88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</si>
  <si>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</si>
  <si>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</si>
  <si>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</si>
  <si>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</si>
  <si>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</si>
  <si>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</si>
  <si>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</si>
  <si>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</si>
  <si>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</si>
  <si>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</si>
  <si>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</si>
  <si>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</si>
  <si>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</si>
  <si>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</si>
  <si>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</si>
  <si>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</si>
  <si>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</si>
  <si>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</si>
  <si>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</si>
  <si>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</si>
  <si>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</si>
  <si>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</si>
  <si>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</si>
  <si>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</si>
  <si>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</si>
  <si>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</si>
  <si>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</si>
  <si>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</si>
  <si>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промывка кожухотрубного водоподогревателя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</si>
  <si>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</si>
  <si>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</si>
  <si>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</si>
  <si>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</si>
  <si>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омоложение деревьев</t>
  </si>
  <si>
    <t>ремонт, окраска малых форм детской площадки</t>
  </si>
  <si>
    <t>смена шаровых кранов</t>
  </si>
  <si>
    <t>ремонт бетонных крылец 3,4,6 п.</t>
  </si>
  <si>
    <t>ремонт мягкой кровли 1,2 п.</t>
  </si>
  <si>
    <t>периодическая проверка вентканалов</t>
  </si>
  <si>
    <t>установка металлических почтовых ящиков  4п.</t>
  </si>
  <si>
    <t xml:space="preserve">установка дренажного насоса </t>
  </si>
  <si>
    <t>Услуги банка</t>
  </si>
  <si>
    <t>Услуги управления</t>
  </si>
  <si>
    <t>2,35</t>
  </si>
  <si>
    <t>Прочие услуги (коллективная антенна, домофон)</t>
  </si>
  <si>
    <t>Капитальный ремонт</t>
  </si>
  <si>
    <t>установка автоматики регулирования ГВС</t>
  </si>
  <si>
    <t>установка узла учета тепловой энергии</t>
  </si>
  <si>
    <t>экспертиза сметной документации</t>
  </si>
  <si>
    <t>замена стояков холодного и горячего водоснабжения 1,2 п.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</si>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</sst>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90" zoomScaleNormal="90" workbookViewId="0" topLeftCell="A4">
      <selection activeCell="F23" sqref="F23"/>
    </sheetView>
  </sheetViews>
  <sheetFormatPr defaultColWidth="9.00390625" defaultRowHeight="12.75"/>
  <cols>
    <col min="1" max="1" width="59.00390625" style="0" customWidth="1"/>
    <col min="2" max="2" width="14.37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21" t="s">
        <v>63</v>
      </c>
    </row>
    <row r="10" spans="1:6" ht="15">
      <c r="A10" s="6"/>
      <c r="B10" s="7"/>
      <c r="C10" s="8"/>
      <c r="D10" s="7"/>
      <c r="E10" s="8" t="s">
        <v>16</v>
      </c>
      <c r="F10" s="22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0">
        <v>34.06</v>
      </c>
      <c r="C12" s="12">
        <f>4004982.09-22948.86</f>
        <v>3982033.23</v>
      </c>
      <c r="D12" s="10">
        <f>C12-E12</f>
        <v>3286542.04</v>
      </c>
      <c r="E12" s="10">
        <v>695491.19</v>
      </c>
      <c r="F12" s="10"/>
    </row>
    <row r="13" spans="1:6" ht="14.25">
      <c r="A13" s="11" t="s">
        <v>19</v>
      </c>
      <c r="B13" s="10" t="s">
        <v>20</v>
      </c>
      <c r="C13" s="10">
        <f>1256708.3+20907.06</f>
        <v>1277615.36</v>
      </c>
      <c r="D13" s="10">
        <f>C13-E13</f>
        <v>1133181.4200000002</v>
      </c>
      <c r="E13" s="10">
        <v>144433.94</v>
      </c>
      <c r="F13" s="10"/>
    </row>
    <row r="14" spans="1:6" ht="14.25">
      <c r="A14" s="11" t="s">
        <v>21</v>
      </c>
      <c r="B14" s="10" t="s">
        <v>22</v>
      </c>
      <c r="C14" s="10">
        <f>945194.19+8451.84</f>
        <v>953646.0299999999</v>
      </c>
      <c r="D14" s="10">
        <f>C14-E14</f>
        <v>824434.0499999999</v>
      </c>
      <c r="E14" s="10">
        <v>129211.98</v>
      </c>
      <c r="F14" s="10"/>
    </row>
    <row r="15" spans="1:6" ht="14.25">
      <c r="A15" s="11" t="s">
        <v>23</v>
      </c>
      <c r="B15" s="10" t="s">
        <v>24</v>
      </c>
      <c r="C15" s="10">
        <f>587281.78+4854.51</f>
        <v>592136.29</v>
      </c>
      <c r="D15" s="10">
        <f>C15-E15</f>
        <v>513369.81000000006</v>
      </c>
      <c r="E15" s="10">
        <v>78766.48</v>
      </c>
      <c r="F15" s="10"/>
    </row>
    <row r="16" spans="1:6" ht="14.25">
      <c r="A16" s="11" t="s">
        <v>25</v>
      </c>
      <c r="B16" s="10">
        <v>2.95</v>
      </c>
      <c r="C16" s="10">
        <v>244726.52</v>
      </c>
      <c r="D16" s="10">
        <f>C16-E16</f>
        <v>207016.63</v>
      </c>
      <c r="E16" s="10">
        <v>37709.89</v>
      </c>
      <c r="F16" s="10"/>
    </row>
    <row r="17" spans="1:6" ht="14.25">
      <c r="A17" s="11"/>
      <c r="B17" s="10"/>
      <c r="C17" s="10"/>
      <c r="D17" s="10"/>
      <c r="E17" s="10"/>
      <c r="F17" s="10"/>
    </row>
    <row r="18" spans="1:6" ht="15">
      <c r="A18" s="9" t="s">
        <v>26</v>
      </c>
      <c r="B18" s="13">
        <v>23.9</v>
      </c>
      <c r="C18" s="14"/>
      <c r="D18" s="14"/>
      <c r="E18" s="14"/>
      <c r="F18" s="14"/>
    </row>
    <row r="19" spans="1:6" ht="15">
      <c r="A19" s="15" t="s">
        <v>27</v>
      </c>
      <c r="B19" s="10"/>
      <c r="C19" s="10"/>
      <c r="D19" s="10"/>
      <c r="E19" s="10"/>
      <c r="F19" s="10"/>
    </row>
    <row r="20" spans="1:6" ht="14.25">
      <c r="A20" s="11" t="s">
        <v>28</v>
      </c>
      <c r="B20" s="10">
        <v>1.72</v>
      </c>
      <c r="C20" s="10">
        <f>327196.29+142.02</f>
        <v>327338.31</v>
      </c>
      <c r="D20" s="10">
        <f>C20-E20</f>
        <v>284560.97</v>
      </c>
      <c r="E20" s="10">
        <v>42777.34</v>
      </c>
      <c r="F20" s="10">
        <f>C20</f>
        <v>327338.31</v>
      </c>
    </row>
    <row r="21" spans="1:6" ht="14.25">
      <c r="A21" s="11" t="s">
        <v>29</v>
      </c>
      <c r="B21" s="10">
        <v>4.49</v>
      </c>
      <c r="C21" s="10">
        <f>774700.86-17729.53</f>
        <v>756971.33</v>
      </c>
      <c r="D21" s="10">
        <f>C21-E21</f>
        <v>663238.98</v>
      </c>
      <c r="E21" s="10">
        <v>93732.35</v>
      </c>
      <c r="F21" s="10">
        <v>772883.73</v>
      </c>
    </row>
    <row r="22" spans="1:6" ht="14.25">
      <c r="A22" s="11" t="s">
        <v>30</v>
      </c>
      <c r="B22" s="10">
        <v>15.34</v>
      </c>
      <c r="C22" s="10">
        <f>2978508.93+1266.6</f>
        <v>2979775.5300000003</v>
      </c>
      <c r="D22" s="10">
        <f>C22-E22</f>
        <v>2465820.8000000003</v>
      </c>
      <c r="E22" s="10">
        <v>513954.73</v>
      </c>
      <c r="F22" s="16">
        <f>F23+F24+F25+F26+F27+F28+F29+F30+F45</f>
        <v>2815782.9148</v>
      </c>
    </row>
    <row r="23" spans="1:6" ht="14.25">
      <c r="A23" s="11" t="s">
        <v>31</v>
      </c>
      <c r="B23" s="10"/>
      <c r="C23" s="10"/>
      <c r="D23" s="10"/>
      <c r="E23" s="10"/>
      <c r="F23" s="16">
        <f>3.77*16243.84*12</f>
        <v>734871.3216</v>
      </c>
    </row>
    <row r="24" spans="1:6" ht="14.25">
      <c r="A24" s="11" t="s">
        <v>32</v>
      </c>
      <c r="B24" s="10"/>
      <c r="C24" s="10"/>
      <c r="D24" s="10"/>
      <c r="E24" s="10"/>
      <c r="F24" s="16">
        <f>0.88*16243.84*12</f>
        <v>171534.9504</v>
      </c>
    </row>
    <row r="25" spans="1:6" ht="14.25">
      <c r="A25" s="11" t="s">
        <v>33</v>
      </c>
      <c r="B25" s="10"/>
      <c r="C25" s="10"/>
      <c r="D25" s="10"/>
      <c r="E25" s="10"/>
      <c r="F25" s="16">
        <f>0.44*16243.84*12</f>
        <v>85767.4752</v>
      </c>
    </row>
    <row r="26" spans="1:6" ht="14.25">
      <c r="A26" s="11" t="s">
        <v>34</v>
      </c>
      <c r="B26" s="10"/>
      <c r="C26" s="10"/>
      <c r="D26" s="10"/>
      <c r="E26" s="10"/>
      <c r="F26" s="16">
        <f>0.53*16243.84*12</f>
        <v>103310.8224</v>
      </c>
    </row>
    <row r="27" spans="1:6" ht="14.25">
      <c r="A27" s="11" t="s">
        <v>35</v>
      </c>
      <c r="B27" s="10"/>
      <c r="C27" s="10"/>
      <c r="D27" s="10"/>
      <c r="E27" s="10"/>
      <c r="F27" s="16">
        <f>0.06*16243.84*12</f>
        <v>11695.5648</v>
      </c>
    </row>
    <row r="28" spans="1:6" ht="14.25">
      <c r="A28" s="11" t="s">
        <v>36</v>
      </c>
      <c r="B28" s="10"/>
      <c r="C28" s="10"/>
      <c r="D28" s="10"/>
      <c r="E28" s="10"/>
      <c r="F28" s="16">
        <f>1.66*16243.84*12</f>
        <v>323577.2928</v>
      </c>
    </row>
    <row r="29" spans="1:6" ht="14.25">
      <c r="A29" s="11" t="s">
        <v>37</v>
      </c>
      <c r="B29" s="10"/>
      <c r="C29" s="10"/>
      <c r="D29" s="10"/>
      <c r="E29" s="10"/>
      <c r="F29" s="16">
        <f>2.8*16243.84*12</f>
        <v>545793.024</v>
      </c>
    </row>
    <row r="30" spans="1:6" ht="14.25">
      <c r="A30" s="17" t="s">
        <v>38</v>
      </c>
      <c r="B30" s="10"/>
      <c r="C30" s="10"/>
      <c r="D30" s="10"/>
      <c r="E30" s="10"/>
      <c r="F30" s="10">
        <v>659900.47</v>
      </c>
    </row>
    <row r="31" spans="1:6" ht="14.25">
      <c r="A31" s="11" t="s">
        <v>39</v>
      </c>
      <c r="B31" s="10"/>
      <c r="C31" s="10"/>
      <c r="D31" s="10"/>
      <c r="E31" s="10"/>
      <c r="F31" s="10"/>
    </row>
    <row r="32" spans="1:6" ht="14.25">
      <c r="A32" s="11" t="s">
        <v>40</v>
      </c>
      <c r="B32" s="10"/>
      <c r="C32" s="10"/>
      <c r="D32" s="10"/>
      <c r="E32" s="10"/>
      <c r="F32" s="10"/>
    </row>
    <row r="33" spans="1:6" ht="14.25">
      <c r="A33" s="11" t="s">
        <v>41</v>
      </c>
      <c r="B33" s="10"/>
      <c r="C33" s="10"/>
      <c r="D33" s="10"/>
      <c r="E33" s="10"/>
      <c r="F33" s="10"/>
    </row>
    <row r="34" spans="1:6" ht="14.25">
      <c r="A34" s="11" t="s">
        <v>42</v>
      </c>
      <c r="B34" s="10"/>
      <c r="C34" s="10"/>
      <c r="D34" s="10"/>
      <c r="E34" s="10"/>
      <c r="F34" s="10"/>
    </row>
    <row r="35" spans="1:6" ht="14.25">
      <c r="A35" s="11" t="s">
        <v>43</v>
      </c>
      <c r="B35" s="10"/>
      <c r="C35" s="10"/>
      <c r="D35" s="10"/>
      <c r="E35" s="10"/>
      <c r="F35" s="10"/>
    </row>
    <row r="36" spans="1:6" ht="14.25">
      <c r="A36" s="11" t="s">
        <v>44</v>
      </c>
      <c r="B36" s="10"/>
      <c r="C36" s="10"/>
      <c r="D36" s="10"/>
      <c r="E36" s="10"/>
      <c r="F36" s="10"/>
    </row>
    <row r="37" spans="1:6" ht="14.25">
      <c r="A37" s="11" t="s">
        <v>45</v>
      </c>
      <c r="B37" s="10"/>
      <c r="C37" s="10"/>
      <c r="D37" s="10"/>
      <c r="E37" s="10"/>
      <c r="F37" s="10"/>
    </row>
    <row r="38" spans="1:6" ht="14.25">
      <c r="A38" s="11" t="s">
        <v>46</v>
      </c>
      <c r="B38" s="10"/>
      <c r="C38" s="10"/>
      <c r="D38" s="10"/>
      <c r="E38" s="10"/>
      <c r="F38" s="10"/>
    </row>
    <row r="39" spans="1:6" ht="14.25">
      <c r="A39" s="11" t="s">
        <v>47</v>
      </c>
      <c r="B39" s="10"/>
      <c r="C39" s="10"/>
      <c r="D39" s="10"/>
      <c r="E39" s="10"/>
      <c r="F39" s="10"/>
    </row>
    <row r="40" spans="1:6" ht="14.25">
      <c r="A40" s="11" t="s">
        <v>48</v>
      </c>
      <c r="B40" s="10"/>
      <c r="C40" s="10"/>
      <c r="D40" s="10"/>
      <c r="E40" s="10"/>
      <c r="F40" s="10"/>
    </row>
    <row r="41" spans="1:6" ht="14.25">
      <c r="A41" s="11" t="s">
        <v>49</v>
      </c>
      <c r="B41" s="10"/>
      <c r="C41" s="10"/>
      <c r="D41" s="10"/>
      <c r="E41" s="10"/>
      <c r="F41" s="10"/>
    </row>
    <row r="42" spans="1:6" ht="14.25">
      <c r="A42" s="11" t="s">
        <v>50</v>
      </c>
      <c r="B42" s="10"/>
      <c r="C42" s="10"/>
      <c r="D42" s="10"/>
      <c r="E42" s="10"/>
      <c r="F42" s="10"/>
    </row>
    <row r="43" spans="1:6" ht="14.25">
      <c r="A43" s="11" t="s">
        <v>51</v>
      </c>
      <c r="B43" s="10"/>
      <c r="C43" s="10"/>
      <c r="D43" s="10"/>
      <c r="E43" s="10"/>
      <c r="F43" s="10"/>
    </row>
    <row r="44" spans="1:6" ht="14.25">
      <c r="A44" s="11"/>
      <c r="B44" s="10"/>
      <c r="C44" s="10"/>
      <c r="D44" s="10"/>
      <c r="E44" s="10"/>
      <c r="F44" s="10"/>
    </row>
    <row r="45" spans="1:6" ht="14.25">
      <c r="A45" s="11" t="s">
        <v>52</v>
      </c>
      <c r="B45" s="10"/>
      <c r="C45" s="10"/>
      <c r="D45" s="10"/>
      <c r="E45" s="10"/>
      <c r="F45" s="16">
        <f>0.92*16243.84*12</f>
        <v>179331.9936</v>
      </c>
    </row>
    <row r="46" spans="1:6" ht="14.25">
      <c r="A46" s="11" t="s">
        <v>53</v>
      </c>
      <c r="B46" s="18" t="s">
        <v>54</v>
      </c>
      <c r="C46" s="10">
        <f>456299.32+194.03</f>
        <v>456493.35000000003</v>
      </c>
      <c r="D46" s="10">
        <f>C46-E46</f>
        <v>376459.37000000005</v>
      </c>
      <c r="E46" s="10">
        <v>80033.98</v>
      </c>
      <c r="F46" s="10">
        <f>D46</f>
        <v>376459.37000000005</v>
      </c>
    </row>
    <row r="47" spans="1:6" ht="14.25">
      <c r="A47" s="11" t="s">
        <v>55</v>
      </c>
      <c r="B47" s="10"/>
      <c r="C47" s="10">
        <v>129803.22</v>
      </c>
      <c r="D47" s="10">
        <f>C47-E47</f>
        <v>45146.84</v>
      </c>
      <c r="E47" s="10">
        <v>84656.38</v>
      </c>
      <c r="F47" s="10"/>
    </row>
    <row r="48" spans="1:6" ht="14.25">
      <c r="A48" s="11"/>
      <c r="B48" s="10"/>
      <c r="C48" s="10"/>
      <c r="D48" s="10"/>
      <c r="E48" s="10"/>
      <c r="F48" s="10"/>
    </row>
    <row r="49" spans="1:6" ht="15">
      <c r="A49" s="9" t="s">
        <v>56</v>
      </c>
      <c r="B49" s="10">
        <v>3.5</v>
      </c>
      <c r="C49" s="10">
        <f>607516.35+3268.19</f>
        <v>610784.5399999999</v>
      </c>
      <c r="D49" s="10">
        <f>C49-E49</f>
        <v>498793.1099999999</v>
      </c>
      <c r="E49" s="10">
        <v>111991.43</v>
      </c>
      <c r="F49" s="10">
        <v>1713175.69</v>
      </c>
    </row>
    <row r="50" spans="1:6" ht="14.25">
      <c r="A50" s="17" t="s">
        <v>57</v>
      </c>
      <c r="B50" s="10"/>
      <c r="C50" s="10"/>
      <c r="D50" s="10"/>
      <c r="E50" s="10"/>
      <c r="F50" s="10"/>
    </row>
    <row r="51" spans="1:6" ht="14.25">
      <c r="A51" s="17" t="s">
        <v>58</v>
      </c>
      <c r="B51" s="10"/>
      <c r="C51" s="10"/>
      <c r="D51" s="10"/>
      <c r="E51" s="10"/>
      <c r="F51" s="10"/>
    </row>
    <row r="52" spans="1:6" ht="14.25">
      <c r="A52" s="17" t="s">
        <v>59</v>
      </c>
      <c r="B52" s="10"/>
      <c r="C52" s="10"/>
      <c r="D52" s="10"/>
      <c r="E52" s="10"/>
      <c r="F52" s="10"/>
    </row>
    <row r="53" spans="1:6" ht="14.25">
      <c r="A53" s="17" t="s">
        <v>60</v>
      </c>
      <c r="B53" s="10"/>
      <c r="C53" s="10"/>
      <c r="D53" s="10"/>
      <c r="E53" s="10"/>
      <c r="F53" s="10"/>
    </row>
    <row r="55" spans="1:6" ht="12.75">
      <c r="A55" s="20" t="s">
        <v>61</v>
      </c>
      <c r="B55" s="20"/>
      <c r="C55" s="20"/>
      <c r="D55" s="20"/>
      <c r="E55" s="20"/>
      <c r="F55" s="20"/>
    </row>
    <row r="56" ht="12.75">
      <c r="B56" s="19"/>
    </row>
    <row r="57" spans="1:5" ht="12.75">
      <c r="A57" s="20" t="s">
        <v>62</v>
      </c>
      <c r="B57" s="20"/>
      <c r="C57" s="20"/>
      <c r="D57" s="20"/>
      <c r="E57" s="20"/>
    </row>
  </sheetData>
  <sheetProtection selectLockedCells="1" selectUnlockedCells="1"/>
  <mergeCells count="3">
    <mergeCell ref="A55:F55"/>
    <mergeCell ref="A57:E57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2013-06-04T06:05:30Z</dcterms:modified>
  <cp:category/>
  <cp:version/>
  <cp:contentType/>
  <cp:contentStatus/>
</cp:coreProperties>
</file>