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Лен.40А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<sst xmlns="http://schemas.openxmlformats.org/spreadsheetml/2006/main" count="68" uniqueCount="64">
  <si>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</si>
  <si>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</si>
  <si>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</si>
  <si>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</si>
  <si>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Ленинградская  д.№ 40-а</t>
  </si>
  <si>
    <t>Задолженность населения на 01.01.2012, в т.ч.:</t>
  </si>
  <si>
    <t>общая площадь 4205,3 кв.м.</t>
  </si>
  <si>
    <t>коммунальные услуги:  - 277925,04</t>
  </si>
  <si>
    <t>количество зарегистрированных 67 чел.</t>
  </si>
  <si>
    <t xml:space="preserve">содержание и ремонт: -180397,11 </t>
  </si>
  <si>
    <t xml:space="preserve">капитальный ремонт: -31887,79 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</si>
  <si>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</si>
  <si>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</si>
  <si>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</si>
  <si>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</si>
  <si>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</si>
  <si>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</si>
  <si>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</si>
  <si>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</si>
  <si>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</si>
  <si>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</si>
  <si>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</si>
  <si>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</si>
  <si>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</si>
  <si>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</si>
  <si>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</si>
  <si>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</si>
  <si>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</si>
  <si>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</si>
  <si>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</si>
  <si>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</si>
  <si>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</si>
  <si>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</si>
  <si>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</si>
  <si>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</si>
  <si>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</si>
  <si>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</si>
  <si>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</si>
  <si>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</si>
  <si>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</si>
  <si>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чистка кровли от снега и наледи</t>
  </si>
  <si>
    <t>установка насосной станции</t>
  </si>
  <si>
    <t>подсыпка подвала щебнем</t>
  </si>
  <si>
    <t>ремонт водосточных труб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</si>
  <si>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</si>
  <si>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</si>
  <si>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</si>
  <si>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</si>
  <si>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крана шарового в подвале</t>
  </si>
  <si>
    <t>установка циркуляционного насоса</t>
  </si>
  <si>
    <t>периодическая проверка вентканалов</t>
  </si>
  <si>
    <t>ремонт отмостки</t>
  </si>
  <si>
    <t>промывка кожухотрубного водоподогревателя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</si>
  <si>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</si>
  <si>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</si>
  <si>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</si>
  <si>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</si>
  <si>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выдача тех.условий</t>
  </si>
  <si>
    <t>установка автоматики регулирования ГВС</t>
  </si>
  <si>
    <t>разработка проектной документации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</si>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</sst>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63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1053125.35-4732.65</f>
        <v>1048392.7000000001</v>
      </c>
      <c r="D12" s="12">
        <f>C12-E12</f>
        <v>859925.68</v>
      </c>
      <c r="E12" s="12">
        <v>188467.02</v>
      </c>
      <c r="F12" s="12"/>
    </row>
    <row r="13" spans="1:6" ht="14.25">
      <c r="A13" s="11" t="s">
        <v>19</v>
      </c>
      <c r="B13" s="12" t="s">
        <v>20</v>
      </c>
      <c r="C13" s="12">
        <f>140376.99+1018.27</f>
        <v>141395.25999999998</v>
      </c>
      <c r="D13" s="12">
        <f>C13-E13</f>
        <v>121317.01999999997</v>
      </c>
      <c r="E13" s="12">
        <v>20078.24</v>
      </c>
      <c r="F13" s="12"/>
    </row>
    <row r="14" spans="1:6" ht="14.25">
      <c r="A14" s="11" t="s">
        <v>21</v>
      </c>
      <c r="B14" s="12" t="s">
        <v>22</v>
      </c>
      <c r="C14" s="12">
        <f>119695.72-6601.1</f>
        <v>113094.62</v>
      </c>
      <c r="D14" s="12">
        <f>C14-E14</f>
        <v>97160.84999999999</v>
      </c>
      <c r="E14" s="12">
        <v>15933.77</v>
      </c>
      <c r="F14" s="12"/>
    </row>
    <row r="15" spans="1:6" ht="14.25">
      <c r="A15" s="11" t="s">
        <v>23</v>
      </c>
      <c r="B15" s="12" t="s">
        <v>24</v>
      </c>
      <c r="C15" s="12">
        <f>74256.1-4140.8</f>
        <v>70115.3</v>
      </c>
      <c r="D15" s="12">
        <f>C15-E15</f>
        <v>60412.75</v>
      </c>
      <c r="E15" s="12">
        <v>9702.55</v>
      </c>
      <c r="F15" s="12"/>
    </row>
    <row r="16" spans="1:6" ht="14.25">
      <c r="A16" s="11" t="s">
        <v>25</v>
      </c>
      <c r="B16" s="12">
        <v>2.95</v>
      </c>
      <c r="C16" s="12">
        <v>24933.03</v>
      </c>
      <c r="D16" s="12">
        <f>C16-E16</f>
        <v>21193.04</v>
      </c>
      <c r="E16" s="12">
        <v>3739.99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86038.08</v>
      </c>
      <c r="D20" s="12">
        <f>C20-E20</f>
        <v>75886.15</v>
      </c>
      <c r="E20" s="12">
        <v>10151.93</v>
      </c>
      <c r="F20" s="12">
        <f>C20</f>
        <v>86038.08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767337.12</v>
      </c>
      <c r="D22" s="12">
        <f>C22-E22</f>
        <v>676796.49</v>
      </c>
      <c r="E22" s="12">
        <v>90540.63</v>
      </c>
      <c r="F22" s="12">
        <f>F23+F24+F25+F26+F27+F28+F29+F30+F45</f>
        <v>825906.0040000001</v>
      </c>
    </row>
    <row r="23" spans="1:6" ht="14.25">
      <c r="A23" s="11" t="s">
        <v>32</v>
      </c>
      <c r="B23" s="12"/>
      <c r="C23" s="12"/>
      <c r="D23" s="12"/>
      <c r="E23" s="12"/>
      <c r="F23" s="12">
        <f>3.77*4205.3*12</f>
        <v>190247.77200000003</v>
      </c>
    </row>
    <row r="24" spans="1:6" ht="14.25">
      <c r="A24" s="11" t="s">
        <v>33</v>
      </c>
      <c r="B24" s="12"/>
      <c r="C24" s="12"/>
      <c r="D24" s="12"/>
      <c r="E24" s="12"/>
      <c r="F24" s="12">
        <f>0.63*4205.3*12</f>
        <v>31792.068</v>
      </c>
    </row>
    <row r="25" spans="1:6" ht="14.25">
      <c r="A25" s="11" t="s">
        <v>34</v>
      </c>
      <c r="B25" s="12"/>
      <c r="C25" s="12"/>
      <c r="D25" s="12"/>
      <c r="E25" s="12"/>
      <c r="F25" s="12">
        <f>0.44*4205.3*12</f>
        <v>22203.984</v>
      </c>
    </row>
    <row r="26" spans="1:6" ht="14.25">
      <c r="A26" s="11" t="s">
        <v>35</v>
      </c>
      <c r="B26" s="12"/>
      <c r="C26" s="12"/>
      <c r="D26" s="12"/>
      <c r="E26" s="12"/>
      <c r="F26" s="12">
        <f>0.53*4205.3*12</f>
        <v>26745.708000000002</v>
      </c>
    </row>
    <row r="27" spans="1:6" ht="14.25">
      <c r="A27" s="11" t="s">
        <v>36</v>
      </c>
      <c r="B27" s="12"/>
      <c r="C27" s="12"/>
      <c r="D27" s="12"/>
      <c r="E27" s="12"/>
      <c r="F27" s="12">
        <f>0.06*4205.3*12</f>
        <v>3027.8160000000003</v>
      </c>
    </row>
    <row r="28" spans="1:6" ht="14.25">
      <c r="A28" s="11" t="s">
        <v>37</v>
      </c>
      <c r="B28" s="12"/>
      <c r="C28" s="12"/>
      <c r="D28" s="12"/>
      <c r="E28" s="12"/>
      <c r="F28" s="12">
        <f>1.66*4205.3*12</f>
        <v>83769.576</v>
      </c>
    </row>
    <row r="29" spans="1:6" ht="14.25">
      <c r="A29" s="11" t="s">
        <v>38</v>
      </c>
      <c r="B29" s="12"/>
      <c r="C29" s="12"/>
      <c r="D29" s="12"/>
      <c r="E29" s="12"/>
      <c r="F29" s="12">
        <f>2.8*4205.3*12</f>
        <v>141298.08000000002</v>
      </c>
    </row>
    <row r="30" spans="1:6" ht="14.25">
      <c r="A30" s="15" t="s">
        <v>39</v>
      </c>
      <c r="B30" s="12"/>
      <c r="C30" s="12"/>
      <c r="D30" s="12"/>
      <c r="E30" s="12"/>
      <c r="F30" s="12">
        <v>286450.12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0.8*4205.3*12</f>
        <v>40370.880000000005</v>
      </c>
    </row>
    <row r="46" spans="1:6" ht="14.25">
      <c r="A46" s="11" t="s">
        <v>54</v>
      </c>
      <c r="B46" s="12">
        <v>2.35</v>
      </c>
      <c r="C46" s="12">
        <v>117552.6</v>
      </c>
      <c r="D46" s="12">
        <f>C46-E46</f>
        <v>103682.17000000001</v>
      </c>
      <c r="E46" s="12">
        <v>13870.43</v>
      </c>
      <c r="F46" s="12">
        <f>D46</f>
        <v>103682.17000000001</v>
      </c>
    </row>
    <row r="47" spans="1:6" ht="14.25">
      <c r="A47" s="11" t="s">
        <v>55</v>
      </c>
      <c r="B47" s="12"/>
      <c r="C47" s="12">
        <f>12615.79+2090.53</f>
        <v>14706.320000000002</v>
      </c>
      <c r="D47" s="12">
        <f>C47-E47</f>
        <v>10890.990000000002</v>
      </c>
      <c r="E47" s="12">
        <v>3815.33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v>175077</v>
      </c>
      <c r="D49" s="12">
        <f>C49-E49</f>
        <v>154419.07</v>
      </c>
      <c r="E49" s="12">
        <v>20657.93</v>
      </c>
      <c r="F49" s="12">
        <v>121155.76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/>
      <c r="B54" s="12"/>
      <c r="C54" s="12"/>
      <c r="D54" s="12"/>
      <c r="E54" s="12"/>
      <c r="F54" s="12"/>
    </row>
    <row r="56" spans="1:6" ht="12.75">
      <c r="A56" s="17" t="s">
        <v>61</v>
      </c>
      <c r="B56" s="17"/>
      <c r="C56" s="17"/>
      <c r="D56" s="17"/>
      <c r="E56" s="17"/>
      <c r="F56" s="17"/>
    </row>
    <row r="57" ht="12.75">
      <c r="B57" s="16"/>
    </row>
    <row r="58" spans="1:5" ht="12.75">
      <c r="A58" s="17" t="s">
        <v>62</v>
      </c>
      <c r="B58" s="17"/>
      <c r="C58" s="17"/>
      <c r="D58" s="17"/>
      <c r="E58" s="17"/>
    </row>
  </sheetData>
  <sheetProtection selectLockedCells="1" selectUnlockedCells="1"/>
  <mergeCells count="3">
    <mergeCell ref="A56:F56"/>
    <mergeCell ref="A58:E58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2013-06-04T06:17:16Z</dcterms:modified>
  <cp:category/>
  <cp:version/>
  <cp:contentType/>
  <cp:contentStatus/>
</cp:coreProperties>
</file>