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ох,23а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<sst xmlns="http://schemas.openxmlformats.org/spreadsheetml/2006/main" count="59" uniqueCount="59">
  <si>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</si>
  <si>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</si>
  <si>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</si>
  <si>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</si>
  <si>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Мохова,  д.№ 23а</t>
  </si>
  <si>
    <t>Задолженность населения на 01.01.2012, в т.ч.:</t>
  </si>
  <si>
    <t>общая площадь 9692,80 кв.м.</t>
  </si>
  <si>
    <t>коммунальные услуги: - 814664,65</t>
  </si>
  <si>
    <t>количество зарегистрированных 468 чел.</t>
  </si>
  <si>
    <t>содержание и ремонт: - 376331,25</t>
  </si>
  <si>
    <t>капитальный ремонт: - 44620,64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</si>
  <si>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</si>
  <si>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</si>
  <si>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</si>
  <si>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</si>
  <si>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</si>
  <si>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</si>
  <si>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</si>
  <si>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</si>
  <si>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</si>
  <si>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</si>
  <si>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</si>
  <si>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</si>
  <si>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</si>
  <si>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</si>
  <si>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</si>
  <si>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</si>
  <si>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</si>
  <si>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</si>
  <si>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</si>
  <si>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</si>
  <si>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</si>
  <si>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</si>
  <si>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</si>
  <si>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</si>
  <si>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</si>
  <si>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</si>
  <si>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</si>
  <si>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</si>
  <si>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</si>
  <si>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</si>
  <si>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</si>
  <si>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</si>
  <si>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промывка,гидравлич.испытание кожухотрубного водоподогревателя</t>
  </si>
  <si>
    <t>периодическая проверка вентканалов</t>
  </si>
  <si>
    <t>косметиеский ремонт 2,4 п.</t>
  </si>
  <si>
    <t>смена шаровых кранов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</si>
  <si>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</si>
  <si>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</si>
  <si>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</si>
  <si>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</si>
  <si>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отключение и подключение теплоснабжения</t>
  </si>
  <si>
    <t>установка автоматики регулирования ГВС</t>
  </si>
  <si>
    <t>принятие узла учета тепловой энергии</t>
  </si>
  <si>
    <t>установка узла учета тепловой энергии</t>
  </si>
  <si>
    <t>ремонт кровли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</si>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</sst>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58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2437774.15-11004.55</f>
        <v>2426769.6</v>
      </c>
      <c r="D12" s="12">
        <f>C12-E12</f>
        <v>1912313.1300000001</v>
      </c>
      <c r="E12" s="12">
        <v>514456.47</v>
      </c>
      <c r="F12" s="12"/>
    </row>
    <row r="13" spans="1:6" ht="14.25">
      <c r="A13" s="11" t="s">
        <v>19</v>
      </c>
      <c r="B13" s="12" t="s">
        <v>20</v>
      </c>
      <c r="C13" s="12">
        <f>847207.86+13851.55</f>
        <v>861059.41</v>
      </c>
      <c r="D13" s="12">
        <f>C13-E13</f>
        <v>655535.25</v>
      </c>
      <c r="E13" s="12">
        <v>205524.16</v>
      </c>
      <c r="F13" s="12"/>
    </row>
    <row r="14" spans="1:6" ht="14.25">
      <c r="A14" s="11" t="s">
        <v>21</v>
      </c>
      <c r="B14" s="12" t="s">
        <v>22</v>
      </c>
      <c r="C14" s="12">
        <f>670300.45+89174.24</f>
        <v>759474.69</v>
      </c>
      <c r="D14" s="12">
        <f>C14-E14</f>
        <v>574229.9299999999</v>
      </c>
      <c r="E14" s="12">
        <v>185244.76</v>
      </c>
      <c r="F14" s="12"/>
    </row>
    <row r="15" spans="1:6" ht="14.25">
      <c r="A15" s="11" t="s">
        <v>23</v>
      </c>
      <c r="B15" s="12" t="s">
        <v>24</v>
      </c>
      <c r="C15" s="12">
        <f>416402.68+55424</f>
        <v>471826.68</v>
      </c>
      <c r="D15" s="12">
        <f>C15-E15</f>
        <v>358249.95</v>
      </c>
      <c r="E15" s="12">
        <v>113576.73</v>
      </c>
      <c r="F15" s="12"/>
    </row>
    <row r="16" spans="1:6" ht="14.25">
      <c r="A16" s="11" t="s">
        <v>25</v>
      </c>
      <c r="B16" s="12">
        <v>2.95</v>
      </c>
      <c r="C16" s="12">
        <v>159717.5</v>
      </c>
      <c r="D16" s="12">
        <f>C16-E16</f>
        <v>131408.11</v>
      </c>
      <c r="E16" s="12">
        <v>28309.39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B20+B22+B42+B21</f>
        <v>23.9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200059.2</v>
      </c>
      <c r="D20" s="12">
        <f>C20-E20</f>
        <v>168120.16</v>
      </c>
      <c r="E20" s="12">
        <v>31939.04</v>
      </c>
      <c r="F20" s="12">
        <f>C20</f>
        <v>200059.2</v>
      </c>
    </row>
    <row r="21" spans="1:6" ht="14.25">
      <c r="A21" s="11" t="s">
        <v>29</v>
      </c>
      <c r="B21" s="12">
        <v>4.49</v>
      </c>
      <c r="C21" s="12">
        <f>466963.44-268.85</f>
        <v>466694.59</v>
      </c>
      <c r="D21" s="12">
        <f>C21-E21</f>
        <v>390690.06000000006</v>
      </c>
      <c r="E21" s="12">
        <v>76004.53</v>
      </c>
      <c r="F21" s="12">
        <v>520012.51</v>
      </c>
    </row>
    <row r="22" spans="1:6" ht="14.25">
      <c r="A22" s="11" t="s">
        <v>30</v>
      </c>
      <c r="B22" s="12">
        <v>15.34</v>
      </c>
      <c r="C22" s="12">
        <v>1784251.68</v>
      </c>
      <c r="D22" s="12">
        <f>C22-E22</f>
        <v>1498952.64</v>
      </c>
      <c r="E22" s="12">
        <v>285299.04</v>
      </c>
      <c r="F22" s="12">
        <f>F23+F24+F25+F26+F27+F28+F29+F30+F41</f>
        <v>1810522.9980000001</v>
      </c>
    </row>
    <row r="23" spans="1:6" ht="14.25">
      <c r="A23" s="11" t="s">
        <v>31</v>
      </c>
      <c r="B23" s="12"/>
      <c r="C23" s="12"/>
      <c r="D23" s="12"/>
      <c r="E23" s="12"/>
      <c r="F23" s="12">
        <f>3.77*9692.8*12</f>
        <v>438502.272</v>
      </c>
    </row>
    <row r="24" spans="1:6" ht="14.25">
      <c r="A24" s="11" t="s">
        <v>32</v>
      </c>
      <c r="B24" s="12"/>
      <c r="C24" s="12"/>
      <c r="D24" s="12"/>
      <c r="E24" s="12"/>
      <c r="F24" s="12">
        <f>0.93*9692.8*12</f>
        <v>108171.648</v>
      </c>
    </row>
    <row r="25" spans="1:6" ht="14.25">
      <c r="A25" s="11" t="s">
        <v>33</v>
      </c>
      <c r="B25" s="12"/>
      <c r="C25" s="12"/>
      <c r="D25" s="12"/>
      <c r="E25" s="12"/>
      <c r="F25" s="12">
        <f>0.44*9692.8*12</f>
        <v>51177.984</v>
      </c>
    </row>
    <row r="26" spans="1:6" ht="14.25">
      <c r="A26" s="11" t="s">
        <v>34</v>
      </c>
      <c r="B26" s="12"/>
      <c r="C26" s="12"/>
      <c r="D26" s="12"/>
      <c r="E26" s="12"/>
      <c r="F26" s="12">
        <f>0.53*9692.8*12</f>
        <v>61646.208</v>
      </c>
    </row>
    <row r="27" spans="1:6" ht="14.25">
      <c r="A27" s="11" t="s">
        <v>35</v>
      </c>
      <c r="B27" s="12"/>
      <c r="C27" s="12"/>
      <c r="D27" s="12"/>
      <c r="E27" s="12"/>
      <c r="F27" s="12">
        <f>0.06*9692.8*12</f>
        <v>6978.816</v>
      </c>
    </row>
    <row r="28" spans="1:6" ht="14.25">
      <c r="A28" s="11" t="s">
        <v>36</v>
      </c>
      <c r="B28" s="12"/>
      <c r="C28" s="12"/>
      <c r="D28" s="12"/>
      <c r="E28" s="12"/>
      <c r="F28" s="12">
        <f>1.66*9692.8*12</f>
        <v>193080.576</v>
      </c>
    </row>
    <row r="29" spans="1:6" ht="14.25">
      <c r="A29" s="11" t="s">
        <v>37</v>
      </c>
      <c r="B29" s="12"/>
      <c r="C29" s="12"/>
      <c r="D29" s="12"/>
      <c r="E29" s="12"/>
      <c r="F29" s="12">
        <f>2.8*9692.8*12</f>
        <v>325678.07999999996</v>
      </c>
    </row>
    <row r="30" spans="1:6" ht="14.25">
      <c r="A30" s="15" t="s">
        <v>38</v>
      </c>
      <c r="B30" s="12"/>
      <c r="C30" s="12"/>
      <c r="D30" s="12"/>
      <c r="E30" s="12"/>
      <c r="F30" s="12">
        <v>515952.63</v>
      </c>
    </row>
    <row r="31" spans="1:6" ht="14.25">
      <c r="A31" s="11" t="s">
        <v>39</v>
      </c>
      <c r="B31" s="12"/>
      <c r="C31" s="12"/>
      <c r="D31" s="12"/>
      <c r="E31" s="12"/>
      <c r="F31" s="12"/>
    </row>
    <row r="32" spans="1:6" ht="14.25">
      <c r="A32" s="11" t="s">
        <v>40</v>
      </c>
      <c r="B32" s="12"/>
      <c r="C32" s="12"/>
      <c r="D32" s="12"/>
      <c r="E32" s="12"/>
      <c r="F32" s="12"/>
    </row>
    <row r="33" spans="1:6" ht="14.25">
      <c r="A33" s="11" t="s">
        <v>41</v>
      </c>
      <c r="B33" s="12"/>
      <c r="C33" s="12"/>
      <c r="D33" s="12"/>
      <c r="E33" s="12"/>
      <c r="F33" s="12"/>
    </row>
    <row r="34" spans="1:6" ht="14.25">
      <c r="A34" s="11" t="s">
        <v>42</v>
      </c>
      <c r="B34" s="12"/>
      <c r="C34" s="12"/>
      <c r="D34" s="12"/>
      <c r="E34" s="12"/>
      <c r="F34" s="12"/>
    </row>
    <row r="35" spans="1:6" ht="14.25">
      <c r="A35" s="11" t="s">
        <v>43</v>
      </c>
      <c r="B35" s="12"/>
      <c r="C35" s="12"/>
      <c r="D35" s="12"/>
      <c r="E35" s="12"/>
      <c r="F35" s="12"/>
    </row>
    <row r="36" spans="1:6" ht="14.25">
      <c r="A36" s="11" t="s">
        <v>44</v>
      </c>
      <c r="B36" s="12"/>
      <c r="C36" s="12"/>
      <c r="D36" s="12"/>
      <c r="E36" s="12"/>
      <c r="F36" s="12"/>
    </row>
    <row r="37" spans="1:6" ht="14.25">
      <c r="A37" s="11" t="s">
        <v>45</v>
      </c>
      <c r="B37" s="12"/>
      <c r="C37" s="12"/>
      <c r="D37" s="12"/>
      <c r="E37" s="12"/>
      <c r="F37" s="12"/>
    </row>
    <row r="38" spans="1:6" ht="14.25">
      <c r="A38" s="11" t="s">
        <v>46</v>
      </c>
      <c r="B38" s="12"/>
      <c r="C38" s="12"/>
      <c r="D38" s="12"/>
      <c r="E38" s="12"/>
      <c r="F38" s="12"/>
    </row>
    <row r="39" spans="1:6" ht="14.25">
      <c r="A39" s="11"/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47</v>
      </c>
      <c r="B41" s="12"/>
      <c r="C41" s="12"/>
      <c r="D41" s="12"/>
      <c r="E41" s="12"/>
      <c r="F41" s="12">
        <f>0.94*9692.8*12</f>
        <v>109334.78399999999</v>
      </c>
    </row>
    <row r="42" spans="1:6" ht="14.25">
      <c r="A42" s="11" t="s">
        <v>48</v>
      </c>
      <c r="B42" s="12">
        <v>2.35</v>
      </c>
      <c r="C42" s="12">
        <v>273342.36</v>
      </c>
      <c r="D42" s="12">
        <f>C42-E42</f>
        <v>229342.12999999998</v>
      </c>
      <c r="E42" s="12">
        <v>44000.23</v>
      </c>
      <c r="F42" s="12">
        <f>D42</f>
        <v>229342.12999999998</v>
      </c>
    </row>
    <row r="43" spans="1:6" ht="14.25">
      <c r="A43" s="11" t="s">
        <v>49</v>
      </c>
      <c r="B43" s="12"/>
      <c r="C43" s="12">
        <v>104650.69</v>
      </c>
      <c r="D43" s="12">
        <f>C43-E43</f>
        <v>24503.740000000005</v>
      </c>
      <c r="E43" s="12">
        <v>80146.95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50</v>
      </c>
      <c r="B45" s="12">
        <v>3.5</v>
      </c>
      <c r="C45" s="12">
        <f>350556.62+2352.35</f>
        <v>352908.97</v>
      </c>
      <c r="D45" s="12">
        <f>C45-E45</f>
        <v>304742.24</v>
      </c>
      <c r="E45" s="12">
        <v>48166.73</v>
      </c>
      <c r="F45" s="12">
        <v>1742800.44</v>
      </c>
    </row>
    <row r="46" spans="1:6" ht="14.25">
      <c r="A46" s="15" t="s">
        <v>51</v>
      </c>
      <c r="B46" s="12"/>
      <c r="C46" s="12"/>
      <c r="D46" s="12"/>
      <c r="E46" s="12"/>
      <c r="F46" s="12"/>
    </row>
    <row r="47" spans="1:6" ht="14.25">
      <c r="A47" s="15" t="s">
        <v>52</v>
      </c>
      <c r="B47" s="12"/>
      <c r="C47" s="12"/>
      <c r="D47" s="12"/>
      <c r="E47" s="12"/>
      <c r="F47" s="12"/>
    </row>
    <row r="48" spans="1:6" ht="14.25">
      <c r="A48" s="15" t="s">
        <v>53</v>
      </c>
      <c r="B48" s="12"/>
      <c r="C48" s="12"/>
      <c r="D48" s="12"/>
      <c r="E48" s="12"/>
      <c r="F48" s="12"/>
    </row>
    <row r="49" spans="1:6" ht="14.25">
      <c r="A49" s="15" t="s">
        <v>54</v>
      </c>
      <c r="B49" s="12"/>
      <c r="C49" s="12"/>
      <c r="D49" s="12"/>
      <c r="E49" s="12"/>
      <c r="F49" s="12"/>
    </row>
    <row r="50" spans="1:6" ht="14.25">
      <c r="A50" s="15" t="s">
        <v>55</v>
      </c>
      <c r="B50" s="12"/>
      <c r="C50" s="12"/>
      <c r="D50" s="12"/>
      <c r="E50" s="12"/>
      <c r="F50" s="12"/>
    </row>
    <row r="51" spans="1:6" ht="14.25">
      <c r="A51" s="15"/>
      <c r="B51" s="12"/>
      <c r="C51" s="12"/>
      <c r="D51" s="12"/>
      <c r="E51" s="12"/>
      <c r="F51" s="12"/>
    </row>
    <row r="53" spans="1:6" ht="12.75">
      <c r="A53" s="17" t="s">
        <v>56</v>
      </c>
      <c r="B53" s="17"/>
      <c r="C53" s="17"/>
      <c r="D53" s="17"/>
      <c r="E53" s="17"/>
      <c r="F53" s="17"/>
    </row>
    <row r="54" ht="12.75">
      <c r="B54" s="16"/>
    </row>
    <row r="55" spans="1:5" ht="12.75">
      <c r="A55" s="17" t="s">
        <v>57</v>
      </c>
      <c r="B55" s="17"/>
      <c r="C55" s="17"/>
      <c r="D55" s="17"/>
      <c r="E55" s="17"/>
    </row>
  </sheetData>
  <sheetProtection selectLockedCells="1" selectUnlockedCells="1"/>
  <mergeCells count="3">
    <mergeCell ref="A53:F53"/>
    <mergeCell ref="A55:E55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2013-06-04T06:20:05Z</dcterms:modified>
  <cp:category/>
  <cp:version/>
  <cp:contentType/>
  <cp:contentStatus/>
</cp:coreProperties>
</file>