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ох,30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<sst xmlns="http://schemas.openxmlformats.org/spreadsheetml/2006/main" count="67" uniqueCount="63">
  <si>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</si>
  <si>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</si>
  <si>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</si>
  <si>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</si>
  <si>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Мохова,  д.№ 30</t>
  </si>
  <si>
    <t>Задолженность населения на 01.01.2012, в т.ч.:</t>
  </si>
  <si>
    <t>общая площадь 3990 кв.м.</t>
  </si>
  <si>
    <t>коммунальные услуги: - 259233,07</t>
  </si>
  <si>
    <t>количество зарегистрированных 187 чел.</t>
  </si>
  <si>
    <t>содержание и ремонт: - 132773,37</t>
  </si>
  <si>
    <t>капитальный ремонт: - 19026,22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</si>
  <si>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</si>
  <si>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</si>
  <si>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</si>
  <si>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</si>
  <si>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</si>
  <si>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</si>
  <si>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</si>
  <si>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</si>
  <si>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</si>
  <si>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</si>
  <si>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</si>
  <si>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</si>
  <si>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</si>
  <si>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</si>
  <si>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</si>
  <si>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</si>
  <si>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</si>
  <si>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</si>
  <si>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</si>
  <si>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</si>
  <si>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</si>
  <si>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</si>
  <si>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</si>
  <si>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</si>
  <si>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</si>
  <si>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</si>
  <si>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</si>
  <si>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</si>
  <si>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</si>
  <si>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</si>
  <si>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</si>
  <si>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</si>
  <si>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</si>
  <si>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установка шаровых кранов</t>
  </si>
  <si>
    <t>периодическая проверка вентканалов, прочистка</t>
  </si>
  <si>
    <t>изоляция труб изолоном в подвале</t>
  </si>
  <si>
    <t>чистка кровли от снега и наледи</t>
  </si>
  <si>
    <t>промывка и гидравлическое испытание пластинчатого теплообменника</t>
  </si>
  <si>
    <t>установка металлических почтовых ящиков 4 п.</t>
  </si>
  <si>
    <t>омоложение деревьев</t>
  </si>
  <si>
    <t>ремонт мягкой кровли 1,2 п.</t>
  </si>
  <si>
    <t>остекление, ремонт окон 5п.</t>
  </si>
  <si>
    <t>ремонт бетонных козырьков 2,3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</si>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</sst>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30">
      <selection activeCell="E52" sqref="E52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20.25" customHeight="1">
      <c r="A5" t="s">
        <v>6</v>
      </c>
      <c r="D5" s="2" t="s">
        <v>7</v>
      </c>
    </row>
    <row r="6" spans="1:4" ht="18.75" customHeight="1">
      <c r="A6" t="s">
        <v>8</v>
      </c>
      <c r="D6" s="2" t="s">
        <v>9</v>
      </c>
    </row>
    <row r="7" ht="17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62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1008029.31-4530.02</f>
        <v>1003499.29</v>
      </c>
      <c r="D12" s="12">
        <f>C12-E12</f>
        <v>839419.04</v>
      </c>
      <c r="E12" s="12">
        <v>164080.25</v>
      </c>
      <c r="F12" s="12"/>
    </row>
    <row r="13" spans="1:6" ht="14.25">
      <c r="A13" s="11" t="s">
        <v>19</v>
      </c>
      <c r="B13" s="12" t="s">
        <v>20</v>
      </c>
      <c r="C13" s="12">
        <f>280115.79-5524.05</f>
        <v>274591.74</v>
      </c>
      <c r="D13" s="12">
        <f>C13-E13</f>
        <v>238003.78999999998</v>
      </c>
      <c r="E13" s="12">
        <v>36587.95</v>
      </c>
      <c r="F13" s="12"/>
    </row>
    <row r="14" spans="1:6" ht="14.25">
      <c r="A14" s="11" t="s">
        <v>21</v>
      </c>
      <c r="B14" s="12" t="s">
        <v>22</v>
      </c>
      <c r="C14" s="12">
        <f>212345.17+13649.22</f>
        <v>225994.39</v>
      </c>
      <c r="D14" s="12">
        <f>C14-E14</f>
        <v>194808.01</v>
      </c>
      <c r="E14" s="12">
        <v>31186.38</v>
      </c>
      <c r="F14" s="12"/>
    </row>
    <row r="15" spans="1:6" ht="14.25">
      <c r="A15" s="11" t="s">
        <v>23</v>
      </c>
      <c r="B15" s="12" t="s">
        <v>24</v>
      </c>
      <c r="C15" s="12">
        <f>131933.28+8480.07</f>
        <v>140413.35</v>
      </c>
      <c r="D15" s="12">
        <f>C15-E15</f>
        <v>121412.97</v>
      </c>
      <c r="E15" s="12">
        <v>19000.38</v>
      </c>
      <c r="F15" s="12"/>
    </row>
    <row r="16" spans="1:6" ht="14.25">
      <c r="A16" s="11" t="s">
        <v>25</v>
      </c>
      <c r="B16" s="12">
        <v>2.95</v>
      </c>
      <c r="C16" s="12">
        <v>26647.69</v>
      </c>
      <c r="D16" s="12">
        <f>C16-E16</f>
        <v>22258.86</v>
      </c>
      <c r="E16" s="12">
        <v>4388.83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82353.12</v>
      </c>
      <c r="D20" s="12">
        <f>C20-E20</f>
        <v>72991.19</v>
      </c>
      <c r="E20" s="12">
        <v>9361.93</v>
      </c>
      <c r="F20" s="12">
        <f>C20</f>
        <v>82353.12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734479.2</v>
      </c>
      <c r="D22" s="12">
        <f>C22-E22</f>
        <v>650940.75</v>
      </c>
      <c r="E22" s="12">
        <v>83538.45</v>
      </c>
      <c r="F22" s="12">
        <f>F23+F24+F25+F26+F27+F28+F29+F30+F46</f>
        <v>794943.75</v>
      </c>
    </row>
    <row r="23" spans="1:6" ht="14.25">
      <c r="A23" s="11" t="s">
        <v>32</v>
      </c>
      <c r="B23" s="12"/>
      <c r="C23" s="12"/>
      <c r="D23" s="12"/>
      <c r="E23" s="12"/>
      <c r="F23" s="12">
        <f>3.77*3990*12</f>
        <v>180507.59999999998</v>
      </c>
    </row>
    <row r="24" spans="1:6" ht="14.25">
      <c r="A24" s="11" t="s">
        <v>33</v>
      </c>
      <c r="B24" s="12"/>
      <c r="C24" s="12"/>
      <c r="D24" s="12"/>
      <c r="E24" s="12"/>
      <c r="F24" s="12">
        <f>0.91*3990*12</f>
        <v>43570.8</v>
      </c>
    </row>
    <row r="25" spans="1:6" ht="14.25">
      <c r="A25" s="11" t="s">
        <v>34</v>
      </c>
      <c r="B25" s="12"/>
      <c r="C25" s="12"/>
      <c r="D25" s="12"/>
      <c r="E25" s="12"/>
      <c r="F25" s="12">
        <f>0.44*3990*12</f>
        <v>21067.199999999997</v>
      </c>
    </row>
    <row r="26" spans="1:6" ht="14.25">
      <c r="A26" s="11" t="s">
        <v>35</v>
      </c>
      <c r="B26" s="12"/>
      <c r="C26" s="12"/>
      <c r="D26" s="12"/>
      <c r="E26" s="12"/>
      <c r="F26" s="12">
        <f>0.53*3990*12</f>
        <v>25376.4</v>
      </c>
    </row>
    <row r="27" spans="1:6" ht="14.25">
      <c r="A27" s="11" t="s">
        <v>36</v>
      </c>
      <c r="B27" s="12"/>
      <c r="C27" s="12"/>
      <c r="D27" s="12"/>
      <c r="E27" s="12"/>
      <c r="F27" s="12">
        <f>0.06*3990*12</f>
        <v>2872.7999999999997</v>
      </c>
    </row>
    <row r="28" spans="1:6" ht="14.25">
      <c r="A28" s="11" t="s">
        <v>37</v>
      </c>
      <c r="B28" s="12"/>
      <c r="C28" s="12"/>
      <c r="D28" s="12"/>
      <c r="E28" s="12"/>
      <c r="F28" s="12">
        <f>1.66*3990*12</f>
        <v>79480.79999999999</v>
      </c>
    </row>
    <row r="29" spans="1:6" ht="14.25">
      <c r="A29" s="11" t="s">
        <v>38</v>
      </c>
      <c r="B29" s="12"/>
      <c r="C29" s="12"/>
      <c r="D29" s="12"/>
      <c r="E29" s="12"/>
      <c r="F29" s="12">
        <f>2.8*3990*12</f>
        <v>134064</v>
      </c>
    </row>
    <row r="30" spans="1:6" ht="14.25">
      <c r="A30" s="15" t="s">
        <v>39</v>
      </c>
      <c r="B30" s="12"/>
      <c r="C30" s="12"/>
      <c r="D30" s="12"/>
      <c r="E30" s="12"/>
      <c r="F30" s="12">
        <v>260602.95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54</v>
      </c>
      <c r="B46" s="12"/>
      <c r="C46" s="12"/>
      <c r="D46" s="12"/>
      <c r="E46" s="12"/>
      <c r="F46" s="12">
        <f>0.99*3990*12</f>
        <v>47401.2</v>
      </c>
    </row>
    <row r="47" spans="1:6" ht="14.25">
      <c r="A47" s="11" t="s">
        <v>55</v>
      </c>
      <c r="B47" s="12">
        <v>2.35</v>
      </c>
      <c r="C47" s="12">
        <v>112520.28</v>
      </c>
      <c r="D47" s="12">
        <f>C47-E47</f>
        <v>99694</v>
      </c>
      <c r="E47" s="12">
        <v>12826.28</v>
      </c>
      <c r="F47" s="12">
        <f>D47</f>
        <v>99694</v>
      </c>
    </row>
    <row r="48" spans="1:6" ht="14.25">
      <c r="A48" s="11" t="s">
        <v>56</v>
      </c>
      <c r="B48" s="12"/>
      <c r="C48" s="12">
        <v>17435.98</v>
      </c>
      <c r="D48" s="12">
        <f>C48-E48</f>
        <v>5458.079999999998</v>
      </c>
      <c r="E48" s="12">
        <f>651.87+11326.03</f>
        <v>11977.900000000001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57</v>
      </c>
      <c r="B50" s="12">
        <v>3.5</v>
      </c>
      <c r="C50" s="12">
        <f>149062.32+5594.4</f>
        <v>154656.72</v>
      </c>
      <c r="D50" s="12">
        <f>C50-E50</f>
        <v>131252.82</v>
      </c>
      <c r="E50" s="12">
        <v>23403.9</v>
      </c>
      <c r="F50" s="12">
        <v>346445.93</v>
      </c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/>
      <c r="B53" s="12"/>
      <c r="C53" s="12"/>
      <c r="D53" s="12"/>
      <c r="E53" s="12"/>
      <c r="F53" s="12"/>
    </row>
    <row r="55" spans="1:6" ht="12.75">
      <c r="A55" s="17" t="s">
        <v>60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61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2014-03-25T10:37:43Z</dcterms:modified>
  <cp:category/>
  <cp:version/>
  <cp:contentType/>
  <cp:contentStatus/>
</cp:coreProperties>
</file>