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П,44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<sst xmlns="http://schemas.openxmlformats.org/spreadsheetml/2006/main" count="70" uniqueCount="66">
  <si>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</si>
  <si>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</si>
  <si>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</si>
  <si>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</si>
  <si>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пр.Победы,  д.№ 44</t>
  </si>
  <si>
    <t>Задолженность населения на 01.01.2012, в т.ч.:</t>
  </si>
  <si>
    <t>общая площадь 3035,90 кв.м.</t>
  </si>
  <si>
    <t>коммунальные услуги: - 208221,47</t>
  </si>
  <si>
    <t>количество зарегистрированных 145 чел.</t>
  </si>
  <si>
    <t>содержание и ремонт: - 100724,95</t>
  </si>
  <si>
    <t>капитальный ремонт: - 16447,45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</si>
  <si>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</si>
  <si>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</si>
  <si>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</si>
  <si>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</si>
  <si>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</si>
  <si>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</si>
  <si>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</si>
  <si>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</si>
  <si>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</si>
  <si>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</si>
  <si>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</si>
  <si>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</si>
  <si>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</si>
  <si>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</si>
  <si>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</si>
  <si>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</si>
  <si>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</si>
  <si>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</si>
  <si>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</si>
  <si>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</si>
  <si>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</si>
  <si>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</si>
  <si>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</si>
  <si>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</si>
  <si>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</si>
  <si>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</si>
  <si>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</si>
  <si>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</si>
  <si>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</si>
  <si>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</si>
  <si>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</si>
  <si>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</si>
  <si>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промывка кожухотрубного водоподогревателя</t>
  </si>
  <si>
    <t>замена участка канализации Ду110</t>
  </si>
  <si>
    <t>смена шаровых кранов</t>
  </si>
  <si>
    <t>периодическая проверка вентканалов, прочистка</t>
  </si>
  <si>
    <t>ремонт водосточных труб</t>
  </si>
  <si>
    <t>чистка кровли от снега и наледи</t>
  </si>
  <si>
    <t>косметический ремонт 1 п., кв.60 - протечка</t>
  </si>
  <si>
    <t>установка металлических почтовых ящиков 1 п.</t>
  </si>
  <si>
    <t>установка металлических ограждений газонов, окраска 1,2,3,4 п.</t>
  </si>
  <si>
    <t>ремонт дренажного колодца, скамейки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</si>
  <si>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</si>
  <si>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</si>
  <si>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</si>
  <si>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</si>
  <si>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отключение и подключение теплоснабжения</t>
  </si>
  <si>
    <t>принятие узла учета тепловой энергии</t>
  </si>
  <si>
    <t>выполнение проектных работ</t>
  </si>
  <si>
    <t>экспертиза сметной документации</t>
  </si>
  <si>
    <t>установка узла учета тепловой энергии</t>
  </si>
  <si>
    <t>установка автоматики регулирования ГВС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</si>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</sst>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90" zoomScaleNormal="90" workbookViewId="0" topLeftCell="A27">
      <selection activeCell="E53" sqref="E5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65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762979.1+347.23</f>
        <v>763326.33</v>
      </c>
      <c r="D12" s="12">
        <f>C12-E12</f>
        <v>621486.6799999999</v>
      </c>
      <c r="E12" s="12">
        <v>141839.65</v>
      </c>
      <c r="F12" s="12"/>
    </row>
    <row r="13" spans="1:6" ht="14.25">
      <c r="A13" s="11" t="s">
        <v>19</v>
      </c>
      <c r="B13" s="12" t="s">
        <v>20</v>
      </c>
      <c r="C13" s="12">
        <f>278915.99+1846.21</f>
        <v>280762.2</v>
      </c>
      <c r="D13" s="12">
        <f>C13-E13</f>
        <v>236916.51</v>
      </c>
      <c r="E13" s="12">
        <v>43845.69</v>
      </c>
      <c r="F13" s="12"/>
    </row>
    <row r="14" spans="1:6" ht="14.25">
      <c r="A14" s="11" t="s">
        <v>21</v>
      </c>
      <c r="B14" s="12" t="s">
        <v>22</v>
      </c>
      <c r="C14" s="12">
        <f>210944.68-2890.48</f>
        <v>208054.19999999998</v>
      </c>
      <c r="D14" s="12">
        <f>C14-E14</f>
        <v>175566.38999999998</v>
      </c>
      <c r="E14" s="12">
        <v>32487.81</v>
      </c>
      <c r="F14" s="12"/>
    </row>
    <row r="15" spans="1:6" ht="14.25">
      <c r="A15" s="11" t="s">
        <v>23</v>
      </c>
      <c r="B15" s="12" t="s">
        <v>24</v>
      </c>
      <c r="C15" s="12">
        <f>131112.37-1873.35</f>
        <v>129239.01999999999</v>
      </c>
      <c r="D15" s="12">
        <f>C15-E15</f>
        <v>109400.21999999999</v>
      </c>
      <c r="E15" s="12">
        <v>19838.8</v>
      </c>
      <c r="F15" s="12"/>
    </row>
    <row r="16" spans="1:6" ht="14.25">
      <c r="A16" s="11" t="s">
        <v>25</v>
      </c>
      <c r="B16" s="12">
        <v>2.95</v>
      </c>
      <c r="C16" s="12">
        <v>17520.84</v>
      </c>
      <c r="D16" s="12">
        <f>C16-E16</f>
        <v>14783.24</v>
      </c>
      <c r="E16" s="12">
        <v>2737.6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B20+B22+B46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62661.17</v>
      </c>
      <c r="D20" s="12">
        <f>C20-E20</f>
        <v>54407.77</v>
      </c>
      <c r="E20" s="12">
        <v>8253.4</v>
      </c>
      <c r="F20" s="12">
        <f>C20</f>
        <v>62661.17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558850.17</v>
      </c>
      <c r="D22" s="12">
        <f>C22-E22</f>
        <v>485229.13000000006</v>
      </c>
      <c r="E22" s="12">
        <v>73621.04</v>
      </c>
      <c r="F22" s="12">
        <f>F23+F24+F25+F26+F27+F28+F29+F30+F45</f>
        <v>689396.494</v>
      </c>
    </row>
    <row r="23" spans="1:6" ht="14.25">
      <c r="A23" s="11" t="s">
        <v>32</v>
      </c>
      <c r="B23" s="12"/>
      <c r="C23" s="12"/>
      <c r="D23" s="12"/>
      <c r="E23" s="12"/>
      <c r="F23" s="12">
        <f>3.77*3035.9*12</f>
        <v>137344.116</v>
      </c>
    </row>
    <row r="24" spans="1:6" ht="14.25">
      <c r="A24" s="11" t="s">
        <v>33</v>
      </c>
      <c r="B24" s="12"/>
      <c r="C24" s="12"/>
      <c r="D24" s="12"/>
      <c r="E24" s="12"/>
      <c r="F24" s="12">
        <f>0.65*3035.9*12</f>
        <v>23680.02</v>
      </c>
    </row>
    <row r="25" spans="1:6" ht="14.25">
      <c r="A25" s="11" t="s">
        <v>34</v>
      </c>
      <c r="B25" s="12"/>
      <c r="C25" s="12"/>
      <c r="D25" s="12"/>
      <c r="E25" s="12"/>
      <c r="F25" s="12">
        <f>0.44*3035.9*12</f>
        <v>16029.552</v>
      </c>
    </row>
    <row r="26" spans="1:6" ht="14.25">
      <c r="A26" s="11" t="s">
        <v>35</v>
      </c>
      <c r="B26" s="12"/>
      <c r="C26" s="12"/>
      <c r="D26" s="12"/>
      <c r="E26" s="12"/>
      <c r="F26" s="12">
        <f>0.53*3035.9*12</f>
        <v>19308.324</v>
      </c>
    </row>
    <row r="27" spans="1:6" ht="14.25">
      <c r="A27" s="11" t="s">
        <v>36</v>
      </c>
      <c r="B27" s="12"/>
      <c r="C27" s="12"/>
      <c r="D27" s="12"/>
      <c r="E27" s="12"/>
      <c r="F27" s="12">
        <f>0.06*3035.9*12</f>
        <v>2185.848</v>
      </c>
    </row>
    <row r="28" spans="1:6" ht="14.25">
      <c r="A28" s="11" t="s">
        <v>37</v>
      </c>
      <c r="B28" s="12"/>
      <c r="C28" s="12"/>
      <c r="D28" s="12"/>
      <c r="E28" s="12"/>
      <c r="F28" s="12">
        <f>1.66*3035.9*12</f>
        <v>60475.128</v>
      </c>
    </row>
    <row r="29" spans="1:6" ht="14.25">
      <c r="A29" s="11" t="s">
        <v>38</v>
      </c>
      <c r="B29" s="12"/>
      <c r="C29" s="12"/>
      <c r="D29" s="12"/>
      <c r="E29" s="12"/>
      <c r="F29" s="12">
        <f>2.8*3035.9*12</f>
        <v>102006.24</v>
      </c>
    </row>
    <row r="30" spans="1:6" ht="14.25">
      <c r="A30" s="15" t="s">
        <v>39</v>
      </c>
      <c r="B30" s="12"/>
      <c r="C30" s="12"/>
      <c r="D30" s="12"/>
      <c r="E30" s="12"/>
      <c r="F30" s="12">
        <v>291207.85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/>
      <c r="B44" s="12"/>
      <c r="C44" s="12"/>
      <c r="D44" s="12"/>
      <c r="E44" s="12"/>
      <c r="F44" s="12"/>
    </row>
    <row r="45" spans="1:6" ht="14.25">
      <c r="A45" s="11" t="s">
        <v>53</v>
      </c>
      <c r="B45" s="12"/>
      <c r="C45" s="12"/>
      <c r="D45" s="12"/>
      <c r="E45" s="12"/>
      <c r="F45" s="12">
        <f>1.02*3035.9*12</f>
        <v>37159.416</v>
      </c>
    </row>
    <row r="46" spans="1:6" ht="14.25">
      <c r="A46" s="11" t="s">
        <v>54</v>
      </c>
      <c r="B46" s="12">
        <v>2.35</v>
      </c>
      <c r="C46" s="12">
        <v>85615.43</v>
      </c>
      <c r="D46" s="12">
        <f>C46-E46</f>
        <v>74328.68</v>
      </c>
      <c r="E46" s="12">
        <v>11286.75</v>
      </c>
      <c r="F46" s="12">
        <f>D46</f>
        <v>74328.68</v>
      </c>
    </row>
    <row r="47" spans="1:6" ht="14.25">
      <c r="A47" s="11" t="s">
        <v>55</v>
      </c>
      <c r="B47" s="12"/>
      <c r="C47" s="12">
        <v>17439.86</v>
      </c>
      <c r="D47" s="12">
        <f>C47-E47</f>
        <v>5246.66</v>
      </c>
      <c r="E47" s="12">
        <f>842.75+11350.45</f>
        <v>12193.2</v>
      </c>
      <c r="F47" s="12"/>
    </row>
    <row r="48" spans="1:6" ht="14.25">
      <c r="A48" s="11"/>
      <c r="B48" s="12"/>
      <c r="C48" s="12"/>
      <c r="D48" s="12"/>
      <c r="E48" s="12"/>
      <c r="F48" s="12"/>
    </row>
    <row r="49" spans="1:6" ht="15">
      <c r="A49" s="9" t="s">
        <v>56</v>
      </c>
      <c r="B49" s="12">
        <v>3.5</v>
      </c>
      <c r="C49" s="12">
        <v>117931.8</v>
      </c>
      <c r="D49" s="12">
        <f>C49-E49</f>
        <v>103089.96</v>
      </c>
      <c r="E49" s="12">
        <v>14841.84</v>
      </c>
      <c r="F49" s="12">
        <v>315991.92</v>
      </c>
    </row>
    <row r="50" spans="1:6" ht="14.25">
      <c r="A50" s="15" t="s">
        <v>57</v>
      </c>
      <c r="B50" s="12"/>
      <c r="C50" s="12"/>
      <c r="D50" s="12"/>
      <c r="E50" s="12"/>
      <c r="F50" s="12"/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 t="s">
        <v>59</v>
      </c>
      <c r="B52" s="12"/>
      <c r="C52" s="12"/>
      <c r="D52" s="12"/>
      <c r="E52" s="12"/>
      <c r="F52" s="12"/>
    </row>
    <row r="53" spans="1:6" ht="14.25">
      <c r="A53" s="15" t="s">
        <v>60</v>
      </c>
      <c r="B53" s="12"/>
      <c r="C53" s="12"/>
      <c r="D53" s="12"/>
      <c r="E53" s="12"/>
      <c r="F53" s="12"/>
    </row>
    <row r="54" spans="1:6" ht="14.25">
      <c r="A54" s="15" t="s">
        <v>61</v>
      </c>
      <c r="B54" s="12"/>
      <c r="C54" s="12"/>
      <c r="D54" s="12"/>
      <c r="E54" s="12"/>
      <c r="F54" s="12"/>
    </row>
    <row r="55" spans="1:6" ht="14.25">
      <c r="A55" s="15" t="s">
        <v>62</v>
      </c>
      <c r="B55" s="12"/>
      <c r="C55" s="12"/>
      <c r="D55" s="12"/>
      <c r="E55" s="12"/>
      <c r="F55" s="12"/>
    </row>
    <row r="56" spans="1:6" ht="14.25">
      <c r="A56" s="15"/>
      <c r="B56" s="12"/>
      <c r="C56" s="12"/>
      <c r="D56" s="12"/>
      <c r="E56" s="12"/>
      <c r="F56" s="12"/>
    </row>
    <row r="58" spans="1:6" ht="12.75">
      <c r="A58" s="17" t="s">
        <v>63</v>
      </c>
      <c r="B58" s="17"/>
      <c r="C58" s="17"/>
      <c r="D58" s="17"/>
      <c r="E58" s="17"/>
      <c r="F58" s="17"/>
    </row>
    <row r="59" ht="12.75">
      <c r="B59" s="16"/>
    </row>
    <row r="60" spans="1:5" ht="12.75">
      <c r="A60" s="17" t="s">
        <v>64</v>
      </c>
      <c r="B60" s="17"/>
      <c r="C60" s="17"/>
      <c r="D60" s="17"/>
      <c r="E60" s="17"/>
    </row>
  </sheetData>
  <sheetProtection selectLockedCells="1" selectUnlockedCells="1"/>
  <mergeCells count="3">
    <mergeCell ref="A58:F58"/>
    <mergeCell ref="A60:E60"/>
    <mergeCell ref="F9:F10"/>
  </mergeCells>
  <printOptions/>
  <pageMargins left="0.7875" right="0.7875" top="1.0527777777777778" bottom="1.0527777777777778" header="0.7875" footer="0.7875"/>
  <pageSetup horizontalDpi="300" verticalDpi="300" orientation="landscape" paperSize="9" scale="88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2014-03-25T10:39:07Z</dcterms:modified>
  <cp:category/>
  <cp:version/>
  <cp:contentType/>
  <cp:contentStatus/>
</cp:coreProperties>
</file>