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ПП,70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<sst xmlns="http://schemas.openxmlformats.org/spreadsheetml/2006/main" count="67" uniqueCount="63">
  <si>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</si>
  <si>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</si>
  <si>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</si>
  <si>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</si>
  <si>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пр.Победы,  д.№ 70</t>
  </si>
  <si>
    <t>Задолженность населения на 01.01.2012, в т.ч.:</t>
  </si>
  <si>
    <t>общая площадь 3704,5 кв.м.</t>
  </si>
  <si>
    <t>коммунальные услуги: - 261846,75</t>
  </si>
  <si>
    <t>количество зарегистрированных 171 чел.</t>
  </si>
  <si>
    <t>содержание и ремонт: - 122352,67</t>
  </si>
  <si>
    <t>капитальный ремонт: - 16286,12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</si>
  <si>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</si>
  <si>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</si>
  <si>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</si>
  <si>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</si>
  <si>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</si>
  <si>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</si>
  <si>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</si>
  <si>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</si>
  <si>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</si>
  <si>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</si>
  <si>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</si>
  <si>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</si>
  <si>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</si>
  <si>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</si>
  <si>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</si>
  <si>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</si>
  <si>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</si>
  <si>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</si>
  <si>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</si>
  <si>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</si>
  <si>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</si>
  <si>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</si>
  <si>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</si>
  <si>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</si>
  <si>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</si>
  <si>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</si>
  <si>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</si>
  <si>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</si>
  <si>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</si>
  <si>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</si>
  <si>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</si>
  <si>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</si>
  <si>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</si>
  <si>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смена шаровых кранов</t>
  </si>
  <si>
    <t>периодическая проверка вентканалов, прочистка</t>
  </si>
  <si>
    <t xml:space="preserve">окраска, изоляция труб </t>
  </si>
  <si>
    <t>косметический ремонт 3,4 п.</t>
  </si>
  <si>
    <t>промывка, опрессовка теплообменника</t>
  </si>
  <si>
    <t>установка металлических почтовых ящиков 3,4 п.</t>
  </si>
  <si>
    <t>ремонт бетонного крыльца и козырька 1 п.</t>
  </si>
  <si>
    <t>замена тамбурной двери 3,4 п.</t>
  </si>
  <si>
    <t>ремонт люка-входа на кровлю 3,4 п.</t>
  </si>
  <si>
    <t>установка насоса в подвале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</si>
  <si>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</si>
  <si>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</si>
  <si>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</si>
  <si>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</si>
  <si>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принятие узла учета тепловой энергии</t>
  </si>
  <si>
    <t>установка узла учета тепловой энергии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</si>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</sst>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62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918039.3-4531.43</f>
        <v>913507.87</v>
      </c>
      <c r="D12" s="12">
        <f>C12-E12</f>
        <v>715528.14</v>
      </c>
      <c r="E12" s="12">
        <v>197979.73</v>
      </c>
      <c r="F12" s="12"/>
    </row>
    <row r="13" spans="1:6" ht="14.25">
      <c r="A13" s="11" t="s">
        <v>19</v>
      </c>
      <c r="B13" s="12" t="s">
        <v>20</v>
      </c>
      <c r="C13" s="12">
        <f>277380.56+2483.58</f>
        <v>279864.14</v>
      </c>
      <c r="D13" s="12">
        <f>C13-E13</f>
        <v>219699.96000000002</v>
      </c>
      <c r="E13" s="12">
        <v>60164.18</v>
      </c>
      <c r="F13" s="12"/>
    </row>
    <row r="14" spans="1:6" ht="14.25">
      <c r="A14" s="11" t="s">
        <v>21</v>
      </c>
      <c r="B14" s="12" t="s">
        <v>22</v>
      </c>
      <c r="C14" s="12">
        <f>218861.59+15606.33</f>
        <v>234467.91999999998</v>
      </c>
      <c r="D14" s="12">
        <f>C14-E14</f>
        <v>183049.66999999998</v>
      </c>
      <c r="E14" s="12">
        <v>51418.25</v>
      </c>
      <c r="F14" s="12"/>
    </row>
    <row r="15" spans="1:6" ht="14.25">
      <c r="A15" s="11" t="s">
        <v>23</v>
      </c>
      <c r="B15" s="12" t="s">
        <v>24</v>
      </c>
      <c r="C15" s="12">
        <f>136036.34+9664.9</f>
        <v>145701.24</v>
      </c>
      <c r="D15" s="12">
        <f>C15-E15</f>
        <v>114085.93</v>
      </c>
      <c r="E15" s="12">
        <v>31615.31</v>
      </c>
      <c r="F15" s="12"/>
    </row>
    <row r="16" spans="1:6" ht="14.25">
      <c r="A16" s="11" t="s">
        <v>25</v>
      </c>
      <c r="B16" s="12">
        <v>2.95</v>
      </c>
      <c r="C16" s="12">
        <v>33365.5</v>
      </c>
      <c r="D16" s="12">
        <f>C16-E16</f>
        <v>27448.07</v>
      </c>
      <c r="E16" s="12">
        <v>5917.43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B20+B22+B47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75001.68</v>
      </c>
      <c r="D20" s="12">
        <f>C20-E20</f>
        <v>62460.689999999995</v>
      </c>
      <c r="E20" s="12">
        <v>12540.99</v>
      </c>
      <c r="F20" s="12">
        <f>C20</f>
        <v>75001.68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668909.76</v>
      </c>
      <c r="D22" s="12">
        <f>C22-E22</f>
        <v>556891.8</v>
      </c>
      <c r="E22" s="12">
        <v>112017.96</v>
      </c>
      <c r="F22" s="12">
        <f>F23+F24+F25+F26+F27+F28+F29+F30+F46</f>
        <v>828275.29</v>
      </c>
    </row>
    <row r="23" spans="1:6" ht="14.25">
      <c r="A23" s="11" t="s">
        <v>32</v>
      </c>
      <c r="B23" s="12"/>
      <c r="C23" s="12"/>
      <c r="D23" s="12"/>
      <c r="E23" s="12"/>
      <c r="F23" s="12">
        <f>3.77*3704.5*12</f>
        <v>167591.58000000002</v>
      </c>
    </row>
    <row r="24" spans="1:6" ht="14.25">
      <c r="A24" s="11" t="s">
        <v>33</v>
      </c>
      <c r="B24" s="12"/>
      <c r="C24" s="12"/>
      <c r="D24" s="12"/>
      <c r="E24" s="12"/>
      <c r="F24" s="12">
        <f>1.18*3704.5*12</f>
        <v>52455.719999999994</v>
      </c>
    </row>
    <row r="25" spans="1:6" ht="14.25">
      <c r="A25" s="11" t="s">
        <v>34</v>
      </c>
      <c r="B25" s="12"/>
      <c r="C25" s="12"/>
      <c r="D25" s="12"/>
      <c r="E25" s="12"/>
      <c r="F25" s="12">
        <f>0.44*3704.5*12</f>
        <v>19559.760000000002</v>
      </c>
    </row>
    <row r="26" spans="1:6" ht="14.25">
      <c r="A26" s="11" t="s">
        <v>35</v>
      </c>
      <c r="B26" s="12"/>
      <c r="C26" s="12"/>
      <c r="D26" s="12"/>
      <c r="E26" s="12"/>
      <c r="F26" s="12">
        <f>0.53*3704.5*12</f>
        <v>23560.62</v>
      </c>
    </row>
    <row r="27" spans="1:6" ht="14.25">
      <c r="A27" s="11" t="s">
        <v>36</v>
      </c>
      <c r="B27" s="12"/>
      <c r="C27" s="12"/>
      <c r="D27" s="12"/>
      <c r="E27" s="12"/>
      <c r="F27" s="12">
        <f>0.06*3704.5*12</f>
        <v>2667.24</v>
      </c>
    </row>
    <row r="28" spans="1:6" ht="14.25">
      <c r="A28" s="11" t="s">
        <v>37</v>
      </c>
      <c r="B28" s="12"/>
      <c r="C28" s="12"/>
      <c r="D28" s="12"/>
      <c r="E28" s="12"/>
      <c r="F28" s="12">
        <f>1.66*3704.5*12</f>
        <v>73793.63999999998</v>
      </c>
    </row>
    <row r="29" spans="1:6" ht="14.25">
      <c r="A29" s="11" t="s">
        <v>38</v>
      </c>
      <c r="B29" s="12"/>
      <c r="C29" s="12"/>
      <c r="D29" s="12"/>
      <c r="E29" s="12"/>
      <c r="F29" s="12">
        <f>2.8*3704.5*12</f>
        <v>124471.19999999998</v>
      </c>
    </row>
    <row r="30" spans="1:6" ht="14.25">
      <c r="A30" s="15" t="s">
        <v>39</v>
      </c>
      <c r="B30" s="12"/>
      <c r="C30" s="12"/>
      <c r="D30" s="12"/>
      <c r="E30" s="12"/>
      <c r="F30" s="12">
        <v>320610.61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 t="s">
        <v>52</v>
      </c>
      <c r="B43" s="12"/>
      <c r="C43" s="12"/>
      <c r="D43" s="12"/>
      <c r="E43" s="12"/>
      <c r="F43" s="12"/>
    </row>
    <row r="44" spans="1:6" ht="14.25">
      <c r="A44" s="11" t="s">
        <v>53</v>
      </c>
      <c r="B44" s="12"/>
      <c r="C44" s="12"/>
      <c r="D44" s="12"/>
      <c r="E44" s="12"/>
      <c r="F44" s="12"/>
    </row>
    <row r="45" spans="1:6" ht="14.25">
      <c r="A45" s="11"/>
      <c r="B45" s="12"/>
      <c r="C45" s="12"/>
      <c r="D45" s="12"/>
      <c r="E45" s="12"/>
      <c r="F45" s="12"/>
    </row>
    <row r="46" spans="1:6" ht="14.25">
      <c r="A46" s="11" t="s">
        <v>54</v>
      </c>
      <c r="B46" s="12"/>
      <c r="C46" s="12"/>
      <c r="D46" s="12"/>
      <c r="E46" s="12"/>
      <c r="F46" s="12">
        <f>0.98*3704.5*12</f>
        <v>43564.92</v>
      </c>
    </row>
    <row r="47" spans="1:6" ht="14.25">
      <c r="A47" s="11" t="s">
        <v>55</v>
      </c>
      <c r="B47" s="12">
        <v>2.35</v>
      </c>
      <c r="C47" s="12">
        <v>102476</v>
      </c>
      <c r="D47" s="12">
        <f>C47-E47</f>
        <v>85204.3</v>
      </c>
      <c r="E47" s="12">
        <v>17271.7</v>
      </c>
      <c r="F47" s="12">
        <f>D47</f>
        <v>85204.3</v>
      </c>
    </row>
    <row r="48" spans="1:6" ht="14.25">
      <c r="A48" s="11" t="s">
        <v>56</v>
      </c>
      <c r="B48" s="12"/>
      <c r="C48" s="12">
        <v>44901.63</v>
      </c>
      <c r="D48" s="12">
        <f>C48-E48</f>
        <v>12637.989999999998</v>
      </c>
      <c r="E48" s="12">
        <v>32263.64</v>
      </c>
      <c r="F48" s="12"/>
    </row>
    <row r="49" spans="1:6" ht="14.25">
      <c r="A49" s="11"/>
      <c r="B49" s="12"/>
      <c r="C49" s="12"/>
      <c r="D49" s="12"/>
      <c r="E49" s="12"/>
      <c r="F49" s="12"/>
    </row>
    <row r="50" spans="1:6" ht="15">
      <c r="A50" s="9" t="s">
        <v>57</v>
      </c>
      <c r="B50" s="12">
        <v>3.5</v>
      </c>
      <c r="C50" s="12">
        <v>132367.2</v>
      </c>
      <c r="D50" s="12">
        <f>C50-E50</f>
        <v>112233.95000000001</v>
      </c>
      <c r="E50" s="12">
        <v>20133.25</v>
      </c>
      <c r="F50" s="12">
        <v>172780.15</v>
      </c>
    </row>
    <row r="51" spans="1:6" ht="14.25">
      <c r="A51" s="15" t="s">
        <v>58</v>
      </c>
      <c r="B51" s="12"/>
      <c r="C51" s="12"/>
      <c r="D51" s="12"/>
      <c r="E51" s="12"/>
      <c r="F51" s="12"/>
    </row>
    <row r="52" spans="1:6" ht="14.25">
      <c r="A52" s="15" t="s">
        <v>59</v>
      </c>
      <c r="B52" s="12"/>
      <c r="C52" s="12"/>
      <c r="D52" s="12"/>
      <c r="E52" s="12"/>
      <c r="F52" s="12"/>
    </row>
    <row r="53" spans="1:6" ht="14.25">
      <c r="A53" s="15"/>
      <c r="B53" s="12"/>
      <c r="C53" s="12"/>
      <c r="D53" s="12"/>
      <c r="E53" s="12"/>
      <c r="F53" s="12"/>
    </row>
    <row r="55" spans="1:6" ht="12.75">
      <c r="A55" s="17" t="s">
        <v>60</v>
      </c>
      <c r="B55" s="17"/>
      <c r="C55" s="17"/>
      <c r="D55" s="17"/>
      <c r="E55" s="17"/>
      <c r="F55" s="17"/>
    </row>
    <row r="56" ht="12.75">
      <c r="B56" s="16"/>
    </row>
    <row r="57" spans="1:5" ht="12.75">
      <c r="A57" s="17" t="s">
        <v>61</v>
      </c>
      <c r="B57" s="17"/>
      <c r="C57" s="17"/>
      <c r="D57" s="17"/>
      <c r="E57" s="17"/>
    </row>
  </sheetData>
  <sheetProtection selectLockedCells="1" selectUnlockedCells="1"/>
  <mergeCells count="3">
    <mergeCell ref="A55:F55"/>
    <mergeCell ref="A57:E57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2013-06-04T06:22:02Z</dcterms:modified>
  <cp:category/>
  <cp:version/>
  <cp:contentType/>
  <cp:contentStatus/>
</cp:coreProperties>
</file>