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23а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<sst xmlns="http://schemas.openxmlformats.org/spreadsheetml/2006/main" count="71" uniqueCount="67">
  <si>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</si>
  <si>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</si>
  <si>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</si>
  <si>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</si>
  <si>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23а</t>
  </si>
  <si>
    <t>Задолженность населения на 01.01.2012, в т.ч.:</t>
  </si>
  <si>
    <t>общая площадь 3158,69 кв.м.</t>
  </si>
  <si>
    <t>коммунальные услуги: - 205972,49</t>
  </si>
  <si>
    <t>количество зарегистрированных 153 чел.</t>
  </si>
  <si>
    <t>содержание и ремонт: - 81156,37</t>
  </si>
  <si>
    <t>капитальный ремонт: - 11217,58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</si>
  <si>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</si>
  <si>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</si>
  <si>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</si>
  <si>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</si>
  <si>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</si>
  <si>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</si>
  <si>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</si>
  <si>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</si>
  <si>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</si>
  <si>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</si>
  <si>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</si>
  <si>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</si>
  <si>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</si>
  <si>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</si>
  <si>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</si>
  <si>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</si>
  <si>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</si>
  <si>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</si>
  <si>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</si>
  <si>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</si>
  <si>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</si>
  <si>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</si>
  <si>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</si>
  <si>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</si>
  <si>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</si>
  <si>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</si>
  <si>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</si>
  <si>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</si>
  <si>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</si>
  <si>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</si>
  <si>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</si>
  <si>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</si>
  <si>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</si>
  <si>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</si>
  <si>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</si>
  <si>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косметический ремонт 2,3 п.</t>
  </si>
  <si>
    <t>чистка кровли от снега и наледи</t>
  </si>
  <si>
    <t>ремонт водосточных труб,навеска воронок, отводов, ухватов</t>
  </si>
  <si>
    <t>установка металлических почтовых ящиков 2,3 п.</t>
  </si>
  <si>
    <t>снос, омоложение деревьев</t>
  </si>
  <si>
    <t>смена кровли над входом в подвал 1,4 п.</t>
  </si>
  <si>
    <t>остекление, замена тамбурной двери 2,3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</si>
  <si>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</si>
  <si>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</si>
  <si>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</si>
  <si>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</si>
  <si>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узла учета тепловой энергии</t>
  </si>
  <si>
    <t>установка автоматики регулирования ГВС</t>
  </si>
  <si>
    <t>выдача тех.условий</t>
  </si>
  <si>
    <t>обследование системы теплопотребления</t>
  </si>
  <si>
    <t>разработка проектной документации</t>
  </si>
  <si>
    <t>экспертиза сметной документации</t>
  </si>
  <si>
    <t>смена водоподогревателя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</si>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</sst>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66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798007.99-3586.19</f>
        <v>794421.8</v>
      </c>
      <c r="D12" s="12">
        <f>C12-E12</f>
        <v>663027.6200000001</v>
      </c>
      <c r="E12" s="12">
        <v>131394.18</v>
      </c>
      <c r="F12" s="12"/>
    </row>
    <row r="13" spans="1:6" ht="14.25">
      <c r="A13" s="11" t="s">
        <v>19</v>
      </c>
      <c r="B13" s="12" t="s">
        <v>20</v>
      </c>
      <c r="C13" s="12">
        <f>269373.19+1002.85</f>
        <v>270376.04</v>
      </c>
      <c r="D13" s="12">
        <f>C13-E13</f>
        <v>235739.58999999997</v>
      </c>
      <c r="E13" s="12">
        <v>34636.45</v>
      </c>
      <c r="F13" s="12"/>
    </row>
    <row r="14" spans="1:6" ht="14.25">
      <c r="A14" s="11" t="s">
        <v>21</v>
      </c>
      <c r="B14" s="12" t="s">
        <v>22</v>
      </c>
      <c r="C14" s="12">
        <f>214918.29+8118.71</f>
        <v>223037</v>
      </c>
      <c r="D14" s="12">
        <f>C14-E14</f>
        <v>192740.64</v>
      </c>
      <c r="E14" s="12">
        <v>30296.36</v>
      </c>
      <c r="F14" s="12"/>
    </row>
    <row r="15" spans="1:6" ht="14.25">
      <c r="A15" s="11" t="s">
        <v>23</v>
      </c>
      <c r="B15" s="12" t="s">
        <v>24</v>
      </c>
      <c r="C15" s="12">
        <f>133522.72+5019.45</f>
        <v>138542.17</v>
      </c>
      <c r="D15" s="12">
        <f>C15-E15</f>
        <v>120073.98000000001</v>
      </c>
      <c r="E15" s="12">
        <v>18468.19</v>
      </c>
      <c r="F15" s="12"/>
    </row>
    <row r="16" spans="1:6" ht="14.25">
      <c r="A16" s="11" t="s">
        <v>25</v>
      </c>
      <c r="B16" s="12">
        <v>2.95</v>
      </c>
      <c r="C16" s="12">
        <v>24529.29</v>
      </c>
      <c r="D16" s="12">
        <f>C16-E16</f>
        <v>21531.75</v>
      </c>
      <c r="E16" s="12">
        <v>2997.54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65195.76</v>
      </c>
      <c r="D20" s="12">
        <f>C20-E20</f>
        <v>57895.03</v>
      </c>
      <c r="E20" s="12">
        <v>7300.73</v>
      </c>
      <c r="F20" s="12">
        <f>C20</f>
        <v>65195.76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581451.6</v>
      </c>
      <c r="D22" s="12">
        <f>C22-E22</f>
        <v>516329.54</v>
      </c>
      <c r="E22" s="12">
        <v>65122.06</v>
      </c>
      <c r="F22" s="12">
        <f>F23+F24+F25+F26+F27+F28+F29+F30+F46</f>
        <v>710720.6804000001</v>
      </c>
    </row>
    <row r="23" spans="1:6" ht="14.25">
      <c r="A23" s="11" t="s">
        <v>32</v>
      </c>
      <c r="B23" s="12"/>
      <c r="C23" s="12"/>
      <c r="D23" s="12"/>
      <c r="E23" s="12"/>
      <c r="F23" s="12">
        <f>3.77*3158.69*12</f>
        <v>142899.1356</v>
      </c>
    </row>
    <row r="24" spans="1:6" ht="14.25">
      <c r="A24" s="11" t="s">
        <v>33</v>
      </c>
      <c r="B24" s="12"/>
      <c r="C24" s="12"/>
      <c r="D24" s="12"/>
      <c r="E24" s="12"/>
      <c r="F24" s="12">
        <f>0.64*3158.69*12</f>
        <v>24258.7392</v>
      </c>
    </row>
    <row r="25" spans="1:6" ht="14.25">
      <c r="A25" s="11" t="s">
        <v>34</v>
      </c>
      <c r="B25" s="12"/>
      <c r="C25" s="12"/>
      <c r="D25" s="12"/>
      <c r="E25" s="12"/>
      <c r="F25" s="12">
        <f>0.44*3158.69*12</f>
        <v>16677.8832</v>
      </c>
    </row>
    <row r="26" spans="1:6" ht="14.25">
      <c r="A26" s="11" t="s">
        <v>35</v>
      </c>
      <c r="B26" s="12"/>
      <c r="C26" s="12"/>
      <c r="D26" s="12"/>
      <c r="E26" s="12"/>
      <c r="F26" s="12">
        <f>0.53*3158.69*12</f>
        <v>20089.2684</v>
      </c>
    </row>
    <row r="27" spans="1:6" ht="14.25">
      <c r="A27" s="11" t="s">
        <v>36</v>
      </c>
      <c r="B27" s="12"/>
      <c r="C27" s="12"/>
      <c r="D27" s="12"/>
      <c r="E27" s="12"/>
      <c r="F27" s="12">
        <f>0.06*3158.69*12</f>
        <v>2274.2568</v>
      </c>
    </row>
    <row r="28" spans="1:6" ht="14.25">
      <c r="A28" s="11" t="s">
        <v>37</v>
      </c>
      <c r="B28" s="12"/>
      <c r="C28" s="12"/>
      <c r="D28" s="12"/>
      <c r="E28" s="12"/>
      <c r="F28" s="12">
        <f>1.66*3158.69*12</f>
        <v>62921.1048</v>
      </c>
    </row>
    <row r="29" spans="1:6" ht="14.25">
      <c r="A29" s="11" t="s">
        <v>38</v>
      </c>
      <c r="B29" s="12"/>
      <c r="C29" s="12"/>
      <c r="D29" s="12"/>
      <c r="E29" s="12"/>
      <c r="F29" s="12">
        <f>2.8*3158.69*12</f>
        <v>106131.984</v>
      </c>
    </row>
    <row r="30" spans="1:6" ht="14.25">
      <c r="A30" s="15" t="s">
        <v>39</v>
      </c>
      <c r="B30" s="12"/>
      <c r="C30" s="12"/>
      <c r="D30" s="12"/>
      <c r="E30" s="12"/>
      <c r="F30" s="12">
        <v>296426.9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53</v>
      </c>
      <c r="B46" s="12"/>
      <c r="C46" s="12"/>
      <c r="D46" s="12"/>
      <c r="E46" s="12"/>
      <c r="F46" s="12">
        <f>1.03*3158.69*12</f>
        <v>39041.4084</v>
      </c>
    </row>
    <row r="47" spans="1:6" ht="14.25">
      <c r="A47" s="11" t="s">
        <v>54</v>
      </c>
      <c r="B47" s="12">
        <v>2.35</v>
      </c>
      <c r="C47" s="12">
        <v>89077.44</v>
      </c>
      <c r="D47" s="12">
        <f>C47-E47</f>
        <v>79094.33</v>
      </c>
      <c r="E47" s="12">
        <v>9983.11</v>
      </c>
      <c r="F47" s="12">
        <f>D47</f>
        <v>79094.33</v>
      </c>
    </row>
    <row r="48" spans="1:6" ht="14.25">
      <c r="A48" s="11" t="s">
        <v>55</v>
      </c>
      <c r="B48" s="12"/>
      <c r="C48" s="12">
        <v>9595.16</v>
      </c>
      <c r="D48" s="12">
        <f>C48-E48</f>
        <v>5413.19</v>
      </c>
      <c r="E48" s="12">
        <v>4181.97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56</v>
      </c>
      <c r="B50" s="12">
        <v>3.5</v>
      </c>
      <c r="C50" s="12">
        <f>114317.34+2664.9</f>
        <v>116982.23999999999</v>
      </c>
      <c r="D50" s="12">
        <f>C50-E50</f>
        <v>105881.15</v>
      </c>
      <c r="E50" s="12">
        <v>11101.09</v>
      </c>
      <c r="F50" s="12">
        <v>508665.04</v>
      </c>
    </row>
    <row r="51" spans="1:6" ht="14.25">
      <c r="A51" s="15" t="s">
        <v>57</v>
      </c>
      <c r="B51" s="12"/>
      <c r="C51" s="12"/>
      <c r="D51" s="12"/>
      <c r="E51" s="12"/>
      <c r="F51" s="12"/>
    </row>
    <row r="52" spans="1:6" ht="14.25">
      <c r="A52" s="15" t="s">
        <v>58</v>
      </c>
      <c r="B52" s="12"/>
      <c r="C52" s="12"/>
      <c r="D52" s="12"/>
      <c r="E52" s="12"/>
      <c r="F52" s="12"/>
    </row>
    <row r="53" spans="1:6" ht="14.25">
      <c r="A53" s="15" t="s">
        <v>59</v>
      </c>
      <c r="B53" s="12"/>
      <c r="C53" s="12"/>
      <c r="D53" s="12"/>
      <c r="E53" s="12"/>
      <c r="F53" s="12"/>
    </row>
    <row r="54" spans="1:6" ht="14.25">
      <c r="A54" s="15" t="s">
        <v>60</v>
      </c>
      <c r="B54" s="12"/>
      <c r="C54" s="12"/>
      <c r="D54" s="12"/>
      <c r="E54" s="12"/>
      <c r="F54" s="12"/>
    </row>
    <row r="55" spans="1:6" ht="14.25">
      <c r="A55" s="15" t="s">
        <v>61</v>
      </c>
      <c r="B55" s="12"/>
      <c r="C55" s="12"/>
      <c r="D55" s="12"/>
      <c r="E55" s="12"/>
      <c r="F55" s="12"/>
    </row>
    <row r="56" spans="1:6" ht="14.25">
      <c r="A56" s="15" t="s">
        <v>62</v>
      </c>
      <c r="B56" s="12"/>
      <c r="C56" s="12"/>
      <c r="D56" s="12"/>
      <c r="E56" s="12"/>
      <c r="F56" s="12"/>
    </row>
    <row r="57" spans="1:6" ht="14.25">
      <c r="A57" s="15" t="s">
        <v>63</v>
      </c>
      <c r="B57" s="12"/>
      <c r="C57" s="12"/>
      <c r="D57" s="12"/>
      <c r="E57" s="12"/>
      <c r="F57" s="12"/>
    </row>
    <row r="58" spans="1:6" ht="14.25">
      <c r="A58" s="15"/>
      <c r="B58" s="12"/>
      <c r="C58" s="12"/>
      <c r="D58" s="12"/>
      <c r="E58" s="12"/>
      <c r="F58" s="12"/>
    </row>
    <row r="60" spans="1:6" ht="12.75">
      <c r="A60" s="17" t="s">
        <v>64</v>
      </c>
      <c r="B60" s="17"/>
      <c r="C60" s="17"/>
      <c r="D60" s="17"/>
      <c r="E60" s="17"/>
      <c r="F60" s="17"/>
    </row>
    <row r="61" ht="12.75">
      <c r="B61" s="16"/>
    </row>
    <row r="62" spans="1:5" ht="12.75">
      <c r="A62" s="17" t="s">
        <v>65</v>
      </c>
      <c r="B62" s="17"/>
      <c r="C62" s="17"/>
      <c r="D62" s="17"/>
      <c r="E62" s="17"/>
    </row>
  </sheetData>
  <sheetProtection selectLockedCells="1" selectUnlockedCells="1"/>
  <mergeCells count="3">
    <mergeCell ref="A60:F60"/>
    <mergeCell ref="A62:E6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2013-06-04T06:22:38Z</dcterms:modified>
  <cp:category/>
  <cp:version/>
  <cp:contentType/>
  <cp:contentStatus/>
</cp:coreProperties>
</file>