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рол,29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<sst xmlns="http://schemas.openxmlformats.org/spreadsheetml/2006/main" count="69" uniqueCount="65">
  <si>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</si>
  <si>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</si>
  <si>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</si>
  <si>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</si>
  <si>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Пролетарская,  д.№ 29</t>
  </si>
  <si>
    <t>Задолженность населения на 01.01.2012, в т.ч.:</t>
  </si>
  <si>
    <t>общая площадь 3989,0 кв.м.</t>
  </si>
  <si>
    <t>коммунальные услуги: - 576740,08</t>
  </si>
  <si>
    <t>количество зарегистрированных 181 чел.</t>
  </si>
  <si>
    <t>содержание и ремонт: - 248968,68</t>
  </si>
  <si>
    <t>капитальный ремонт: - 44881,27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</si>
  <si>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</si>
  <si>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</si>
  <si>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</si>
  <si>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</si>
  <si>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</si>
  <si>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</si>
  <si>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</si>
  <si>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</si>
  <si>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</si>
  <si>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</si>
  <si>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</si>
  <si>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</si>
  <si>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</si>
  <si>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</si>
  <si>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</si>
  <si>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</si>
  <si>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</si>
  <si>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</si>
  <si>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</si>
  <si>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</si>
  <si>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</si>
  <si>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</si>
  <si>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</si>
  <si>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</si>
  <si>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</si>
  <si>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</si>
  <si>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</si>
  <si>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</si>
  <si>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</si>
  <si>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</si>
  <si>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</si>
  <si>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</si>
  <si>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</si>
  <si>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смена шаровых кранов</t>
  </si>
  <si>
    <t>периодическая проверка вентканалов, прочистка</t>
  </si>
  <si>
    <t>утепление стеновой панели в подвале</t>
  </si>
  <si>
    <t>чистка кровли от снега и наледи</t>
  </si>
  <si>
    <t>косметический ремонт,смена тамбурной двери 4 п.</t>
  </si>
  <si>
    <t>установка металлических почтовых ящиков 4 п.</t>
  </si>
  <si>
    <t>омоложение деревьев</t>
  </si>
  <si>
    <t>ремонт, окраска, укрепление малых форм детской площадки</t>
  </si>
  <si>
    <t xml:space="preserve">остекление 3 п., ремонт окон </t>
  </si>
  <si>
    <t>косметический ремонт тамбура, смена тамбурной двери 3 п.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</si>
  <si>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</si>
  <si>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</si>
  <si>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</si>
  <si>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</si>
  <si>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принятие узла учета тепловой энергии</t>
  </si>
  <si>
    <t>выдача тех.условий</t>
  </si>
  <si>
    <t>экспертиза сметной документации</t>
  </si>
  <si>
    <t>сбор средств на софинансирование кап.ремонта 5%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</si>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</sst>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64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998467.02-13220.99</f>
        <v>985246.03</v>
      </c>
      <c r="D12" s="12">
        <f>C12-E12</f>
        <v>664010.0900000001</v>
      </c>
      <c r="E12" s="12">
        <v>321235.94</v>
      </c>
      <c r="F12" s="12"/>
    </row>
    <row r="13" spans="1:6" ht="14.25">
      <c r="A13" s="11" t="s">
        <v>19</v>
      </c>
      <c r="B13" s="12" t="s">
        <v>20</v>
      </c>
      <c r="C13" s="12">
        <f>366078.45+1514.73</f>
        <v>367593.18</v>
      </c>
      <c r="D13" s="12">
        <f>C13-E13</f>
        <v>248276.13</v>
      </c>
      <c r="E13" s="12">
        <v>119317.05</v>
      </c>
      <c r="F13" s="12"/>
    </row>
    <row r="14" spans="1:6" ht="14.25">
      <c r="A14" s="11" t="s">
        <v>21</v>
      </c>
      <c r="B14" s="12" t="s">
        <v>22</v>
      </c>
      <c r="C14" s="12">
        <f>279851.44-5155.94</f>
        <v>274695.5</v>
      </c>
      <c r="D14" s="12">
        <f>C14-E14</f>
        <v>179776.41</v>
      </c>
      <c r="E14" s="12">
        <v>94919.09</v>
      </c>
      <c r="F14" s="12"/>
    </row>
    <row r="15" spans="1:6" ht="14.25">
      <c r="A15" s="11" t="s">
        <v>23</v>
      </c>
      <c r="B15" s="12" t="s">
        <v>24</v>
      </c>
      <c r="C15" s="12">
        <f>173819.47-3241.89</f>
        <v>170577.58</v>
      </c>
      <c r="D15" s="12">
        <f>C15-E15</f>
        <v>111443.38999999998</v>
      </c>
      <c r="E15" s="12">
        <v>59134.19</v>
      </c>
      <c r="F15" s="12"/>
    </row>
    <row r="16" spans="1:6" ht="14.25">
      <c r="A16" s="11" t="s">
        <v>25</v>
      </c>
      <c r="B16" s="12">
        <v>2.95</v>
      </c>
      <c r="C16" s="12">
        <v>19883.21</v>
      </c>
      <c r="D16" s="12">
        <f>C16-E16</f>
        <v>12129.48</v>
      </c>
      <c r="E16" s="12">
        <v>7753.73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B20+B22+B47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f>81572.22-46.84</f>
        <v>81525.38</v>
      </c>
      <c r="D20" s="12">
        <f>C20-E20</f>
        <v>58877.62000000001</v>
      </c>
      <c r="E20" s="12">
        <v>22647.76</v>
      </c>
      <c r="F20" s="12">
        <f>C20</f>
        <v>81525.38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f>727512.24+46.84</f>
        <v>727559.08</v>
      </c>
      <c r="D22" s="12">
        <f>C22-E22</f>
        <v>525538.52</v>
      </c>
      <c r="E22" s="12">
        <v>202020.56</v>
      </c>
      <c r="F22" s="12">
        <f>F23+F24+F25+F26+F27+F28+F29+F30+F46</f>
        <v>869258.7100000001</v>
      </c>
    </row>
    <row r="23" spans="1:6" ht="14.25">
      <c r="A23" s="11" t="s">
        <v>32</v>
      </c>
      <c r="B23" s="12"/>
      <c r="C23" s="12"/>
      <c r="D23" s="12"/>
      <c r="E23" s="12"/>
      <c r="F23" s="12">
        <f>3.77*3989*12</f>
        <v>180462.36000000002</v>
      </c>
    </row>
    <row r="24" spans="1:6" ht="14.25">
      <c r="A24" s="11" t="s">
        <v>33</v>
      </c>
      <c r="B24" s="12"/>
      <c r="C24" s="12"/>
      <c r="D24" s="12"/>
      <c r="E24" s="12"/>
      <c r="F24" s="12">
        <f>0.91*3989*12</f>
        <v>43559.880000000005</v>
      </c>
    </row>
    <row r="25" spans="1:6" ht="14.25">
      <c r="A25" s="11" t="s">
        <v>34</v>
      </c>
      <c r="B25" s="12"/>
      <c r="C25" s="12"/>
      <c r="D25" s="12"/>
      <c r="E25" s="12"/>
      <c r="F25" s="12">
        <f>0.44*3989*12</f>
        <v>21061.920000000002</v>
      </c>
    </row>
    <row r="26" spans="1:6" ht="14.25">
      <c r="A26" s="11" t="s">
        <v>35</v>
      </c>
      <c r="B26" s="12"/>
      <c r="C26" s="12"/>
      <c r="D26" s="12"/>
      <c r="E26" s="12"/>
      <c r="F26" s="12">
        <f>0.53*3989*12</f>
        <v>25370.04</v>
      </c>
    </row>
    <row r="27" spans="1:6" ht="14.25">
      <c r="A27" s="11" t="s">
        <v>36</v>
      </c>
      <c r="B27" s="12"/>
      <c r="C27" s="12"/>
      <c r="D27" s="12"/>
      <c r="E27" s="12"/>
      <c r="F27" s="12">
        <f>0.06*3989*12</f>
        <v>2872.08</v>
      </c>
    </row>
    <row r="28" spans="1:6" ht="14.25">
      <c r="A28" s="11" t="s">
        <v>37</v>
      </c>
      <c r="B28" s="12"/>
      <c r="C28" s="12"/>
      <c r="D28" s="12"/>
      <c r="E28" s="12"/>
      <c r="F28" s="12">
        <f>1.66*3989*12</f>
        <v>79460.88</v>
      </c>
    </row>
    <row r="29" spans="1:6" ht="14.25">
      <c r="A29" s="11" t="s">
        <v>38</v>
      </c>
      <c r="B29" s="12"/>
      <c r="C29" s="12"/>
      <c r="D29" s="12"/>
      <c r="E29" s="12"/>
      <c r="F29" s="12">
        <f>2.8*3989*12</f>
        <v>134030.4</v>
      </c>
    </row>
    <row r="30" spans="1:6" ht="14.25">
      <c r="A30" s="15" t="s">
        <v>39</v>
      </c>
      <c r="B30" s="12"/>
      <c r="C30" s="12"/>
      <c r="D30" s="12"/>
      <c r="E30" s="12"/>
      <c r="F30" s="12">
        <v>334573.15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 t="s">
        <v>53</v>
      </c>
      <c r="B44" s="12"/>
      <c r="C44" s="12"/>
      <c r="D44" s="12"/>
      <c r="E44" s="12"/>
      <c r="F44" s="12"/>
    </row>
    <row r="45" spans="1:6" ht="14.25">
      <c r="A45" s="11"/>
      <c r="B45" s="12"/>
      <c r="C45" s="12"/>
      <c r="D45" s="12"/>
      <c r="E45" s="12"/>
      <c r="F45" s="12"/>
    </row>
    <row r="46" spans="1:6" ht="14.25">
      <c r="A46" s="11" t="s">
        <v>54</v>
      </c>
      <c r="B46" s="12"/>
      <c r="C46" s="12"/>
      <c r="D46" s="12"/>
      <c r="E46" s="12"/>
      <c r="F46" s="12">
        <f>1*3989*12</f>
        <v>47868</v>
      </c>
    </row>
    <row r="47" spans="1:6" ht="14.25">
      <c r="A47" s="11" t="s">
        <v>55</v>
      </c>
      <c r="B47" s="12">
        <v>2.35</v>
      </c>
      <c r="C47" s="12">
        <v>111454.14</v>
      </c>
      <c r="D47" s="12">
        <f>C47-E47</f>
        <v>79372.16</v>
      </c>
      <c r="E47" s="12">
        <v>32081.98</v>
      </c>
      <c r="F47" s="12">
        <f>D47</f>
        <v>79372.16</v>
      </c>
    </row>
    <row r="48" spans="1:6" ht="14.25">
      <c r="A48" s="11" t="s">
        <v>56</v>
      </c>
      <c r="B48" s="12"/>
      <c r="C48" s="12">
        <v>108914.13</v>
      </c>
      <c r="D48" s="12">
        <f>C48-E48</f>
        <v>14130.720000000001</v>
      </c>
      <c r="E48" s="12">
        <v>94783.41</v>
      </c>
      <c r="F48" s="12"/>
    </row>
    <row r="49" spans="1:6" ht="14.25">
      <c r="A49" s="11"/>
      <c r="B49" s="12"/>
      <c r="C49" s="12"/>
      <c r="D49" s="12"/>
      <c r="E49" s="12"/>
      <c r="F49" s="12"/>
    </row>
    <row r="50" spans="1:6" ht="15">
      <c r="A50" s="9" t="s">
        <v>57</v>
      </c>
      <c r="B50" s="12">
        <v>3.5</v>
      </c>
      <c r="C50" s="12">
        <f>154059.15+5359.9</f>
        <v>159419.05</v>
      </c>
      <c r="D50" s="12">
        <f>C50-E50</f>
        <v>110143.06999999998</v>
      </c>
      <c r="E50" s="12">
        <v>49275.98</v>
      </c>
      <c r="F50" s="12">
        <v>234515.2</v>
      </c>
    </row>
    <row r="51" spans="1:6" ht="14.25">
      <c r="A51" s="15" t="s">
        <v>58</v>
      </c>
      <c r="B51" s="12"/>
      <c r="C51" s="12"/>
      <c r="D51" s="12"/>
      <c r="E51" s="12"/>
      <c r="F51" s="12"/>
    </row>
    <row r="52" spans="1:6" ht="14.25">
      <c r="A52" s="15" t="s">
        <v>59</v>
      </c>
      <c r="B52" s="12"/>
      <c r="C52" s="12"/>
      <c r="D52" s="12"/>
      <c r="E52" s="12"/>
      <c r="F52" s="12"/>
    </row>
    <row r="53" spans="1:6" ht="14.25">
      <c r="A53" s="15" t="s">
        <v>60</v>
      </c>
      <c r="B53" s="12"/>
      <c r="C53" s="12"/>
      <c r="D53" s="12"/>
      <c r="E53" s="12"/>
      <c r="F53" s="12"/>
    </row>
    <row r="54" spans="1:6" ht="14.25">
      <c r="A54" s="15" t="s">
        <v>61</v>
      </c>
      <c r="B54" s="12"/>
      <c r="C54" s="12"/>
      <c r="D54" s="12"/>
      <c r="E54" s="12"/>
      <c r="F54" s="12"/>
    </row>
    <row r="55" spans="1:6" ht="14.25">
      <c r="A55" s="15"/>
      <c r="B55" s="12"/>
      <c r="C55" s="12"/>
      <c r="D55" s="12"/>
      <c r="E55" s="12"/>
      <c r="F55" s="12"/>
    </row>
    <row r="57" spans="1:6" ht="12.75">
      <c r="A57" s="17" t="s">
        <v>62</v>
      </c>
      <c r="B57" s="17"/>
      <c r="C57" s="17"/>
      <c r="D57" s="17"/>
      <c r="E57" s="17"/>
      <c r="F57" s="17"/>
    </row>
    <row r="58" ht="12.75">
      <c r="B58" s="16"/>
    </row>
    <row r="59" spans="1:5" ht="12.75">
      <c r="A59" s="17" t="s">
        <v>63</v>
      </c>
      <c r="B59" s="17"/>
      <c r="C59" s="17"/>
      <c r="D59" s="17"/>
      <c r="E59" s="17"/>
    </row>
  </sheetData>
  <sheetProtection selectLockedCells="1" selectUnlockedCells="1"/>
  <mergeCells count="3">
    <mergeCell ref="A57:F57"/>
    <mergeCell ref="A59:E59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2013-06-04T06:22:56Z</dcterms:modified>
  <cp:category/>
  <cp:version/>
  <cp:contentType/>
  <cp:contentStatus/>
</cp:coreProperties>
</file>