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32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<sst xmlns="http://schemas.openxmlformats.org/spreadsheetml/2006/main" count="69" uniqueCount="65">
  <si>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</si>
  <si>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</si>
  <si>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</si>
  <si>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</si>
  <si>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32</t>
  </si>
  <si>
    <t>Задолженность населения на 01.01.2012, в т.ч.:</t>
  </si>
  <si>
    <t>общая площадь 4484,70 кв.м.</t>
  </si>
  <si>
    <t>коммунальные услуги: - 287557,83</t>
  </si>
  <si>
    <t>количество зарегистрированных 194 чел.</t>
  </si>
  <si>
    <t>содержание и ремонт: - 130463,25</t>
  </si>
  <si>
    <t>капитальный ремонт: - 15881,67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</si>
  <si>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</si>
  <si>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</si>
  <si>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</si>
  <si>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</si>
  <si>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</si>
  <si>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</si>
  <si>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</si>
  <si>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</si>
  <si>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</si>
  <si>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</si>
  <si>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</si>
  <si>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</si>
  <si>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</si>
  <si>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</si>
  <si>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</si>
  <si>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</si>
  <si>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</si>
  <si>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</si>
  <si>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</si>
  <si>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</si>
  <si>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</si>
  <si>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</si>
  <si>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</si>
  <si>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</si>
  <si>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</si>
  <si>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</si>
  <si>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</si>
  <si>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</si>
  <si>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</si>
  <si>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</si>
  <si>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</si>
  <si>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</si>
  <si>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</si>
  <si>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</si>
  <si>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</si>
  <si>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>установка двери в тепловой узел 3 п.</t>
  </si>
  <si>
    <t>чистка кровли от снега и наледи</t>
  </si>
  <si>
    <t>промывка и опрессовка теплообменника</t>
  </si>
  <si>
    <t>ремонт хоккейного корта</t>
  </si>
  <si>
    <t>ремонт бетонного крыльца 6п.</t>
  </si>
  <si>
    <t>остекление, ремонт створки 2 п.</t>
  </si>
  <si>
    <t>изготовление и монтаж металлической решетки на окно 6 п.</t>
  </si>
  <si>
    <t>ремонт шиферной кровли кв.33</t>
  </si>
  <si>
    <t>ремонт козырька 6 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</si>
  <si>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</si>
  <si>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</si>
  <si>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</si>
  <si>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</si>
  <si>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автоматики регулирования ГВС</t>
  </si>
  <si>
    <t>принятие узла учета тепловой энергии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</si>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</sst>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64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1133047.94-5091.88</f>
        <v>1127956.06</v>
      </c>
      <c r="D12" s="12">
        <f>C12-E12</f>
        <v>941245.01</v>
      </c>
      <c r="E12" s="12">
        <v>186711.05</v>
      </c>
      <c r="F12" s="12"/>
    </row>
    <row r="13" spans="1:6" ht="14.25">
      <c r="A13" s="11" t="s">
        <v>19</v>
      </c>
      <c r="B13" s="12" t="s">
        <v>20</v>
      </c>
      <c r="C13" s="12">
        <f>353477.78+3919.46</f>
        <v>357397.24000000005</v>
      </c>
      <c r="D13" s="12">
        <f>C13-E13</f>
        <v>310801.24000000005</v>
      </c>
      <c r="E13" s="12">
        <v>46596</v>
      </c>
      <c r="F13" s="12"/>
    </row>
    <row r="14" spans="1:6" ht="14.25">
      <c r="A14" s="11" t="s">
        <v>21</v>
      </c>
      <c r="B14" s="12" t="s">
        <v>22</v>
      </c>
      <c r="C14" s="12">
        <f>276768.3+25633.21</f>
        <v>302401.51</v>
      </c>
      <c r="D14" s="12">
        <f>C14-E14</f>
        <v>263299.52</v>
      </c>
      <c r="E14" s="12">
        <v>39101.99</v>
      </c>
      <c r="F14" s="12"/>
    </row>
    <row r="15" spans="1:6" ht="14.25">
      <c r="A15" s="11" t="s">
        <v>23</v>
      </c>
      <c r="B15" s="12" t="s">
        <v>24</v>
      </c>
      <c r="C15" s="12">
        <f>171923.39+15918.09</f>
        <v>187841.48</v>
      </c>
      <c r="D15" s="12">
        <f>C15-E15</f>
        <v>164042.34000000003</v>
      </c>
      <c r="E15" s="12">
        <v>23799.14</v>
      </c>
      <c r="F15" s="12"/>
    </row>
    <row r="16" spans="1:6" ht="14.25">
      <c r="A16" s="11" t="s">
        <v>25</v>
      </c>
      <c r="B16" s="12">
        <v>2.95</v>
      </c>
      <c r="C16" s="12">
        <v>29526.14</v>
      </c>
      <c r="D16" s="12">
        <f>C16-E16</f>
        <v>25140.329999999998</v>
      </c>
      <c r="E16" s="12">
        <v>4385.81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B20+B22+B48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92567.3</v>
      </c>
      <c r="D20" s="12">
        <f>C20-E20</f>
        <v>82217.69</v>
      </c>
      <c r="E20" s="12">
        <v>10349.61</v>
      </c>
      <c r="F20" s="12">
        <f>C20</f>
        <v>92567.3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825574.18</v>
      </c>
      <c r="D22" s="12">
        <f>C22-E22</f>
        <v>733257.28</v>
      </c>
      <c r="E22" s="12">
        <v>92316.9</v>
      </c>
      <c r="F22" s="12">
        <f>F23+F24+F25+F26+F27+F28+F29+F30+F47</f>
        <v>992822.906</v>
      </c>
    </row>
    <row r="23" spans="1:6" ht="14.25">
      <c r="A23" s="11" t="s">
        <v>32</v>
      </c>
      <c r="B23" s="12"/>
      <c r="C23" s="12"/>
      <c r="D23" s="12"/>
      <c r="E23" s="12"/>
      <c r="F23" s="12">
        <f>3.77*4484.7*12</f>
        <v>202887.82799999998</v>
      </c>
    </row>
    <row r="24" spans="1:6" ht="14.25">
      <c r="A24" s="11" t="s">
        <v>33</v>
      </c>
      <c r="B24" s="12"/>
      <c r="C24" s="12"/>
      <c r="D24" s="12"/>
      <c r="E24" s="12"/>
      <c r="F24" s="12">
        <f>0.74*4484.7*12</f>
        <v>39824.136</v>
      </c>
    </row>
    <row r="25" spans="1:6" ht="14.25">
      <c r="A25" s="11" t="s">
        <v>34</v>
      </c>
      <c r="B25" s="12"/>
      <c r="C25" s="12"/>
      <c r="D25" s="12"/>
      <c r="E25" s="12"/>
      <c r="F25" s="12">
        <f>0.44*4484.7*12</f>
        <v>23679.216</v>
      </c>
    </row>
    <row r="26" spans="1:6" ht="14.25">
      <c r="A26" s="11" t="s">
        <v>35</v>
      </c>
      <c r="B26" s="12"/>
      <c r="C26" s="12"/>
      <c r="D26" s="12"/>
      <c r="E26" s="12"/>
      <c r="F26" s="12">
        <f>0.53*4484.7*12</f>
        <v>28522.692000000003</v>
      </c>
    </row>
    <row r="27" spans="1:6" ht="14.25">
      <c r="A27" s="11" t="s">
        <v>36</v>
      </c>
      <c r="B27" s="12"/>
      <c r="C27" s="12"/>
      <c r="D27" s="12"/>
      <c r="E27" s="12"/>
      <c r="F27" s="12">
        <f>0.06*4484.7*12</f>
        <v>3228.984</v>
      </c>
    </row>
    <row r="28" spans="1:6" ht="14.25">
      <c r="A28" s="11" t="s">
        <v>37</v>
      </c>
      <c r="B28" s="12"/>
      <c r="C28" s="12"/>
      <c r="D28" s="12"/>
      <c r="E28" s="12"/>
      <c r="F28" s="12">
        <f>1.66*4484.7*12</f>
        <v>89335.22399999999</v>
      </c>
    </row>
    <row r="29" spans="1:6" ht="14.25">
      <c r="A29" s="11" t="s">
        <v>38</v>
      </c>
      <c r="B29" s="12"/>
      <c r="C29" s="12"/>
      <c r="D29" s="12"/>
      <c r="E29" s="12"/>
      <c r="F29" s="12">
        <f>2.8*4484.7*12</f>
        <v>150685.91999999998</v>
      </c>
    </row>
    <row r="30" spans="1:6" ht="14.25">
      <c r="A30" s="15" t="s">
        <v>39</v>
      </c>
      <c r="B30" s="12"/>
      <c r="C30" s="12"/>
      <c r="D30" s="12"/>
      <c r="E30" s="12"/>
      <c r="F30" s="12">
        <v>401380.67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 t="s">
        <v>53</v>
      </c>
      <c r="B44" s="12"/>
      <c r="C44" s="12"/>
      <c r="D44" s="12"/>
      <c r="E44" s="12"/>
      <c r="F44" s="12"/>
    </row>
    <row r="45" spans="1:6" ht="14.25">
      <c r="A45" s="11" t="s">
        <v>54</v>
      </c>
      <c r="B45" s="12"/>
      <c r="C45" s="12"/>
      <c r="D45" s="12"/>
      <c r="E45" s="12"/>
      <c r="F45" s="12"/>
    </row>
    <row r="46" spans="1:6" ht="14.25">
      <c r="A46" s="11"/>
      <c r="B46" s="12"/>
      <c r="C46" s="12"/>
      <c r="D46" s="12"/>
      <c r="E46" s="12"/>
      <c r="F46" s="12"/>
    </row>
    <row r="47" spans="1:6" ht="14.25">
      <c r="A47" s="11" t="s">
        <v>55</v>
      </c>
      <c r="B47" s="12"/>
      <c r="C47" s="12"/>
      <c r="D47" s="12"/>
      <c r="E47" s="12"/>
      <c r="F47" s="12">
        <f>0.99*4484.7*12</f>
        <v>53278.236000000004</v>
      </c>
    </row>
    <row r="48" spans="1:6" ht="14.25">
      <c r="A48" s="11" t="s">
        <v>56</v>
      </c>
      <c r="B48" s="12">
        <v>2.35</v>
      </c>
      <c r="C48" s="12">
        <v>126476.78</v>
      </c>
      <c r="D48" s="12">
        <f>C48-E48</f>
        <v>112317.44</v>
      </c>
      <c r="E48" s="12">
        <v>14159.34</v>
      </c>
      <c r="F48" s="12">
        <f>D48</f>
        <v>112317.44</v>
      </c>
    </row>
    <row r="49" spans="1:6" ht="14.25">
      <c r="A49" s="11" t="s">
        <v>57</v>
      </c>
      <c r="B49" s="12"/>
      <c r="C49" s="12">
        <v>15626.5</v>
      </c>
      <c r="D49" s="12">
        <f>C49-E49</f>
        <v>5413.950000000001</v>
      </c>
      <c r="E49" s="12">
        <v>10212.55</v>
      </c>
      <c r="F49" s="12"/>
    </row>
    <row r="50" spans="1:6" ht="14.25">
      <c r="A50" s="11"/>
      <c r="B50" s="12"/>
      <c r="C50" s="12"/>
      <c r="D50" s="12"/>
      <c r="E50" s="12"/>
      <c r="F50" s="12"/>
    </row>
    <row r="51" spans="1:6" ht="15">
      <c r="A51" s="9" t="s">
        <v>58</v>
      </c>
      <c r="B51" s="12">
        <v>3.5</v>
      </c>
      <c r="C51" s="12">
        <v>156732.8</v>
      </c>
      <c r="D51" s="12">
        <f>C51-E51</f>
        <v>142077.08</v>
      </c>
      <c r="E51" s="12">
        <v>14655.72</v>
      </c>
      <c r="F51" s="12">
        <v>265175.86</v>
      </c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 t="s">
        <v>60</v>
      </c>
      <c r="B53" s="12"/>
      <c r="C53" s="12"/>
      <c r="D53" s="12"/>
      <c r="E53" s="12"/>
      <c r="F53" s="12"/>
    </row>
    <row r="54" spans="1:6" ht="14.25">
      <c r="A54" s="15" t="s">
        <v>61</v>
      </c>
      <c r="B54" s="12"/>
      <c r="C54" s="12"/>
      <c r="D54" s="12"/>
      <c r="E54" s="12"/>
      <c r="F54" s="12"/>
    </row>
    <row r="55" spans="1:6" ht="15">
      <c r="A55" s="9"/>
      <c r="B55" s="12"/>
      <c r="C55" s="12"/>
      <c r="D55" s="12"/>
      <c r="E55" s="12"/>
      <c r="F55" s="12"/>
    </row>
    <row r="57" spans="1:6" ht="12.75">
      <c r="A57" s="17" t="s">
        <v>62</v>
      </c>
      <c r="B57" s="17"/>
      <c r="C57" s="17"/>
      <c r="D57" s="17"/>
      <c r="E57" s="17"/>
      <c r="F57" s="17"/>
    </row>
    <row r="58" ht="12.75">
      <c r="B58" s="16"/>
    </row>
    <row r="59" spans="1:5" ht="12.75">
      <c r="A59" s="17" t="s">
        <v>63</v>
      </c>
      <c r="B59" s="17"/>
      <c r="C59" s="17"/>
      <c r="D59" s="17"/>
      <c r="E59" s="17"/>
    </row>
  </sheetData>
  <sheetProtection selectLockedCells="1" selectUnlockedCells="1"/>
  <mergeCells count="3">
    <mergeCell ref="A57:F57"/>
    <mergeCell ref="A59:E59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2013-06-04T06:23:30Z</dcterms:modified>
  <cp:category/>
  <cp:version/>
  <cp:contentType/>
  <cp:contentStatus/>
</cp:coreProperties>
</file>